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rian\Dropbox\Teaching\Monmouth College\[BUSI201] Business Data Analysis\BUSI201-S2024\BUSI201-S2024-Quiz\BUSI201-S2024-Q03\"/>
    </mc:Choice>
  </mc:AlternateContent>
  <xr:revisionPtr revIDLastSave="0" documentId="13_ncr:1_{18F65991-F8E3-4265-9CCB-92DEE65D8065}" xr6:coauthVersionLast="47" xr6:coauthVersionMax="47" xr10:uidLastSave="{00000000-0000-0000-0000-000000000000}"/>
  <bookViews>
    <workbookView xWindow="-28920" yWindow="-120" windowWidth="29040" windowHeight="15720" xr2:uid="{A4575AC9-D691-4957-A7D5-FBF1C5A8D07A}"/>
  </bookViews>
  <sheets>
    <sheet name="Quiz3-Sheet1-S02" sheetId="6" r:id="rId1"/>
    <sheet name="Quiz3-Sheet2-S02" sheetId="4" r:id="rId2"/>
  </sheets>
  <definedNames>
    <definedName name="_xlnm._FilterDatabase" localSheetId="1" hidden="1">'Quiz3-Sheet2-S02'!$H$4:$J$4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L14" i="4" l="1"/>
  <c r="L13" i="4"/>
  <c r="L12" i="4"/>
  <c r="L11" i="4"/>
  <c r="L10" i="4"/>
  <c r="L9" i="4"/>
  <c r="L8" i="4"/>
  <c r="L7" i="4"/>
  <c r="L6" i="4"/>
  <c r="L5" i="4"/>
  <c r="J14" i="4"/>
  <c r="I14" i="4"/>
  <c r="J13" i="4"/>
  <c r="I13" i="4"/>
  <c r="J12" i="4"/>
  <c r="I12" i="4"/>
  <c r="J11" i="4"/>
  <c r="I11" i="4"/>
  <c r="J10" i="4"/>
  <c r="I10" i="4"/>
  <c r="J9" i="4"/>
  <c r="I9" i="4"/>
  <c r="J8" i="4"/>
  <c r="I8" i="4"/>
  <c r="J7" i="4"/>
  <c r="I7" i="4"/>
  <c r="J6" i="4"/>
  <c r="I6" i="4"/>
  <c r="J5" i="4"/>
  <c r="I5" i="4"/>
  <c r="F34" i="4"/>
  <c r="E34" i="4"/>
  <c r="F33" i="4"/>
  <c r="E33" i="4"/>
  <c r="F32" i="4"/>
  <c r="E32" i="4"/>
  <c r="F31" i="4"/>
  <c r="E31" i="4"/>
  <c r="F30" i="4"/>
  <c r="E30" i="4"/>
  <c r="F29" i="4"/>
  <c r="E29" i="4"/>
  <c r="F28" i="4"/>
  <c r="E28" i="4"/>
  <c r="F27" i="4"/>
  <c r="E27" i="4"/>
  <c r="F26" i="4"/>
  <c r="E26" i="4"/>
  <c r="F25" i="4"/>
  <c r="E25" i="4"/>
  <c r="F24" i="4"/>
  <c r="E24" i="4"/>
  <c r="F23" i="4"/>
  <c r="E23" i="4"/>
  <c r="F22" i="4"/>
  <c r="E22" i="4"/>
  <c r="F21" i="4"/>
  <c r="E21" i="4"/>
  <c r="F20" i="4"/>
  <c r="E20" i="4"/>
  <c r="F19" i="4"/>
  <c r="E19" i="4"/>
  <c r="F18" i="4"/>
  <c r="E18" i="4"/>
  <c r="F17" i="4"/>
  <c r="E17" i="4"/>
  <c r="F16" i="4"/>
  <c r="E16" i="4"/>
  <c r="F15" i="4"/>
  <c r="E15" i="4"/>
  <c r="F14" i="4"/>
  <c r="E14" i="4"/>
  <c r="F13" i="4"/>
  <c r="E13" i="4"/>
  <c r="F12" i="4"/>
  <c r="E12" i="4"/>
  <c r="F11" i="4"/>
  <c r="E11" i="4"/>
  <c r="F10" i="4"/>
  <c r="E10" i="4"/>
  <c r="F9" i="4"/>
  <c r="E9" i="4"/>
  <c r="F8" i="4"/>
  <c r="E8" i="4"/>
  <c r="F7" i="4"/>
  <c r="E7" i="4"/>
  <c r="F6" i="4"/>
  <c r="E6" i="4"/>
  <c r="F5" i="4"/>
  <c r="E5" i="4"/>
  <c r="M10" i="6"/>
  <c r="M9" i="6"/>
  <c r="M8" i="6"/>
  <c r="M7" i="6"/>
  <c r="M6" i="6"/>
  <c r="M5" i="6"/>
  <c r="L10" i="6"/>
  <c r="L9" i="6"/>
  <c r="L8" i="6"/>
  <c r="L7" i="6"/>
  <c r="L6" i="6"/>
  <c r="L5" i="6"/>
  <c r="I10" i="6"/>
  <c r="I9" i="6"/>
  <c r="I8" i="6"/>
  <c r="I7" i="6"/>
  <c r="I6" i="6"/>
  <c r="I5" i="6"/>
  <c r="H10" i="6"/>
  <c r="H9" i="6"/>
  <c r="H8" i="6"/>
  <c r="H7" i="6"/>
  <c r="H6" i="6"/>
  <c r="H5" i="6"/>
</calcChain>
</file>

<file path=xl/sharedStrings.xml><?xml version="1.0" encoding="utf-8"?>
<sst xmlns="http://schemas.openxmlformats.org/spreadsheetml/2006/main" count="571" uniqueCount="379">
  <si>
    <t>AUS</t>
  </si>
  <si>
    <t>AUT</t>
  </si>
  <si>
    <t>BEL</t>
  </si>
  <si>
    <t>BRA</t>
  </si>
  <si>
    <t>CAN</t>
  </si>
  <si>
    <t>CHL</t>
  </si>
  <si>
    <t>CZE</t>
  </si>
  <si>
    <t>DNK</t>
  </si>
  <si>
    <t>EST</t>
  </si>
  <si>
    <t>FIN</t>
  </si>
  <si>
    <t>FRA</t>
  </si>
  <si>
    <t>DEU</t>
  </si>
  <si>
    <t>GRC</t>
  </si>
  <si>
    <t>HUN</t>
  </si>
  <si>
    <t>ISL</t>
  </si>
  <si>
    <t>IDN</t>
  </si>
  <si>
    <t>IRL</t>
  </si>
  <si>
    <t>ISR</t>
  </si>
  <si>
    <t>ITA</t>
  </si>
  <si>
    <t>JPN</t>
  </si>
  <si>
    <t>LVA</t>
  </si>
  <si>
    <t>LUX</t>
  </si>
  <si>
    <t>MEX</t>
  </si>
  <si>
    <t>NLD</t>
  </si>
  <si>
    <t>NZL</t>
  </si>
  <si>
    <t>NOR</t>
  </si>
  <si>
    <t>POL</t>
  </si>
  <si>
    <t>PRT</t>
  </si>
  <si>
    <t>RUS</t>
  </si>
  <si>
    <t>SVN</t>
  </si>
  <si>
    <t>KOR</t>
  </si>
  <si>
    <t>ESP</t>
  </si>
  <si>
    <t>SWE</t>
  </si>
  <si>
    <t>CHE</t>
  </si>
  <si>
    <t>TUR</t>
  </si>
  <si>
    <t>GBR</t>
  </si>
  <si>
    <t>USA</t>
  </si>
  <si>
    <t>Afghanistan</t>
  </si>
  <si>
    <t>AFG</t>
  </si>
  <si>
    <t>Albania</t>
  </si>
  <si>
    <t>ALB</t>
  </si>
  <si>
    <t>Algeria</t>
  </si>
  <si>
    <t>DZA</t>
  </si>
  <si>
    <t>Angola</t>
  </si>
  <si>
    <t>AGO</t>
  </si>
  <si>
    <t>Antigua and Barbuda</t>
  </si>
  <si>
    <t>ATG</t>
  </si>
  <si>
    <t>Argentina</t>
  </si>
  <si>
    <t>ARG</t>
  </si>
  <si>
    <t>Armenia</t>
  </si>
  <si>
    <t>ARM</t>
  </si>
  <si>
    <t>Australia</t>
  </si>
  <si>
    <t>Austria</t>
  </si>
  <si>
    <t>Azerbaijan</t>
  </si>
  <si>
    <t>AZE</t>
  </si>
  <si>
    <t>Bahamas</t>
  </si>
  <si>
    <t>BHS</t>
  </si>
  <si>
    <t>Bahrain</t>
  </si>
  <si>
    <t>BHR</t>
  </si>
  <si>
    <t>Bangladesh</t>
  </si>
  <si>
    <t>BGD</t>
  </si>
  <si>
    <t>Belarus</t>
  </si>
  <si>
    <t>BLR</t>
  </si>
  <si>
    <t>Belgium</t>
  </si>
  <si>
    <t>Belize</t>
  </si>
  <si>
    <t>BLZ</t>
  </si>
  <si>
    <t>Bhutan</t>
  </si>
  <si>
    <t>BTN</t>
  </si>
  <si>
    <t>Bolivia</t>
  </si>
  <si>
    <t>BOL</t>
  </si>
  <si>
    <t>Bosnia and Herzegovina</t>
  </si>
  <si>
    <t>BIH</t>
  </si>
  <si>
    <t>Botswana</t>
  </si>
  <si>
    <t>BWA</t>
  </si>
  <si>
    <t>Brazil</t>
  </si>
  <si>
    <t>Brunei</t>
  </si>
  <si>
    <t>BRN</t>
  </si>
  <si>
    <t>Bulgaria</t>
  </si>
  <si>
    <t>BGR</t>
  </si>
  <si>
    <t>Burkina Faso</t>
  </si>
  <si>
    <t>BFA</t>
  </si>
  <si>
    <t>Cambodia</t>
  </si>
  <si>
    <t>KHM</t>
  </si>
  <si>
    <t>Cameroon</t>
  </si>
  <si>
    <t>CMR</t>
  </si>
  <si>
    <t>Canada</t>
  </si>
  <si>
    <t>Cape Verde</t>
  </si>
  <si>
    <t>CPV</t>
  </si>
  <si>
    <t>Chile</t>
  </si>
  <si>
    <t>China</t>
  </si>
  <si>
    <t>CHN</t>
  </si>
  <si>
    <t>Colombia</t>
  </si>
  <si>
    <t>COL</t>
  </si>
  <si>
    <t>Congo</t>
  </si>
  <si>
    <t>COG</t>
  </si>
  <si>
    <t>Costa Rica</t>
  </si>
  <si>
    <t>CRI</t>
  </si>
  <si>
    <t>Cote d'Ivoire</t>
  </si>
  <si>
    <t>CIV</t>
  </si>
  <si>
    <t>Croatia</t>
  </si>
  <si>
    <t>HRV</t>
  </si>
  <si>
    <t>Cuba</t>
  </si>
  <si>
    <t>CUB</t>
  </si>
  <si>
    <t>Cyprus</t>
  </si>
  <si>
    <t>CYP</t>
  </si>
  <si>
    <t>Czechia</t>
  </si>
  <si>
    <t>Democratic Republic of Congo</t>
  </si>
  <si>
    <t>COD</t>
  </si>
  <si>
    <t>Denmark</t>
  </si>
  <si>
    <t>Dominican Republic</t>
  </si>
  <si>
    <t>DOM</t>
  </si>
  <si>
    <t>Ecuador</t>
  </si>
  <si>
    <t>ECU</t>
  </si>
  <si>
    <t>Egypt</t>
  </si>
  <si>
    <t>EGY</t>
  </si>
  <si>
    <t>El Salvador</t>
  </si>
  <si>
    <t>SLV</t>
  </si>
  <si>
    <t>Equatorial Guinea</t>
  </si>
  <si>
    <t>GNQ</t>
  </si>
  <si>
    <t>Eritrea</t>
  </si>
  <si>
    <t>ERI</t>
  </si>
  <si>
    <t>Estonia</t>
  </si>
  <si>
    <t>Eswatini</t>
  </si>
  <si>
    <t>SWZ</t>
  </si>
  <si>
    <t>Ethiopia</t>
  </si>
  <si>
    <t>ETH</t>
  </si>
  <si>
    <t>Fiji</t>
  </si>
  <si>
    <t>FJI</t>
  </si>
  <si>
    <t>Finland</t>
  </si>
  <si>
    <t>France</t>
  </si>
  <si>
    <t>Gambia</t>
  </si>
  <si>
    <t>GMB</t>
  </si>
  <si>
    <t>Georgia</t>
  </si>
  <si>
    <t>GEO</t>
  </si>
  <si>
    <t>Germany</t>
  </si>
  <si>
    <t>Ghana</t>
  </si>
  <si>
    <t>GHA</t>
  </si>
  <si>
    <t>Greece</t>
  </si>
  <si>
    <t>Guatemala</t>
  </si>
  <si>
    <t>GTM</t>
  </si>
  <si>
    <t>Guyana</t>
  </si>
  <si>
    <t>GUY</t>
  </si>
  <si>
    <t>Honduras</t>
  </si>
  <si>
    <t>HND</t>
  </si>
  <si>
    <t>Hungary</t>
  </si>
  <si>
    <t>Iceland</t>
  </si>
  <si>
    <t>India</t>
  </si>
  <si>
    <t>IND</t>
  </si>
  <si>
    <t>Indonesia</t>
  </si>
  <si>
    <t>Iran</t>
  </si>
  <si>
    <t>IRN</t>
  </si>
  <si>
    <t>Iraq</t>
  </si>
  <si>
    <t>IRQ</t>
  </si>
  <si>
    <t>Ireland</t>
  </si>
  <si>
    <t>Israel</t>
  </si>
  <si>
    <t>Italy</t>
  </si>
  <si>
    <t>Japan</t>
  </si>
  <si>
    <t>Jordan</t>
  </si>
  <si>
    <t>JOR</t>
  </si>
  <si>
    <t>Kazakhstan</t>
  </si>
  <si>
    <t>KAZ</t>
  </si>
  <si>
    <t>Kenya</t>
  </si>
  <si>
    <t>KEN</t>
  </si>
  <si>
    <t>Kiribati</t>
  </si>
  <si>
    <t>KIR</t>
  </si>
  <si>
    <t>Kuwait</t>
  </si>
  <si>
    <t>KWT</t>
  </si>
  <si>
    <t>Kyrgyzstan</t>
  </si>
  <si>
    <t>KGZ</t>
  </si>
  <si>
    <t>Laos</t>
  </si>
  <si>
    <t>LAO</t>
  </si>
  <si>
    <t>Latvia</t>
  </si>
  <si>
    <t>Lebanon</t>
  </si>
  <si>
    <t>LBN</t>
  </si>
  <si>
    <t>Libya</t>
  </si>
  <si>
    <t>LBY</t>
  </si>
  <si>
    <t>Lithuania</t>
  </si>
  <si>
    <t>LTU</t>
  </si>
  <si>
    <t>Luxembourg</t>
  </si>
  <si>
    <t>Madagascar</t>
  </si>
  <si>
    <t>MDG</t>
  </si>
  <si>
    <t>Malawi</t>
  </si>
  <si>
    <t>MWI</t>
  </si>
  <si>
    <t>Malaysia</t>
  </si>
  <si>
    <t>MYS</t>
  </si>
  <si>
    <t>Maldives</t>
  </si>
  <si>
    <t>MDV</t>
  </si>
  <si>
    <t>Malta</t>
  </si>
  <si>
    <t>MLT</t>
  </si>
  <si>
    <t>Marshall Islands</t>
  </si>
  <si>
    <t>MHL</t>
  </si>
  <si>
    <t>Mauritania</t>
  </si>
  <si>
    <t>MRT</t>
  </si>
  <si>
    <t>Mauritius</t>
  </si>
  <si>
    <t>MUS</t>
  </si>
  <si>
    <t>Mexico</t>
  </si>
  <si>
    <t>Moldova</t>
  </si>
  <si>
    <t>MDA</t>
  </si>
  <si>
    <t>Monaco</t>
  </si>
  <si>
    <t>MCO</t>
  </si>
  <si>
    <t>Mongolia</t>
  </si>
  <si>
    <t>MNG</t>
  </si>
  <si>
    <t>Montenegro</t>
  </si>
  <si>
    <t>MNE</t>
  </si>
  <si>
    <t>Morocco</t>
  </si>
  <si>
    <t>MAR</t>
  </si>
  <si>
    <t>Mozambique</t>
  </si>
  <si>
    <t>MOZ</t>
  </si>
  <si>
    <t>Myanmar</t>
  </si>
  <si>
    <t>MMR</t>
  </si>
  <si>
    <t>Namibia</t>
  </si>
  <si>
    <t>NAM</t>
  </si>
  <si>
    <t>Nauru</t>
  </si>
  <si>
    <t>NRU</t>
  </si>
  <si>
    <t>Nepal</t>
  </si>
  <si>
    <t>NPL</t>
  </si>
  <si>
    <t>Netherlands</t>
  </si>
  <si>
    <t>New Zealand</t>
  </si>
  <si>
    <t>Nigeria</t>
  </si>
  <si>
    <t>NGA</t>
  </si>
  <si>
    <t>North Korea</t>
  </si>
  <si>
    <t>PRK</t>
  </si>
  <si>
    <t>Norway</t>
  </si>
  <si>
    <t>Oman</t>
  </si>
  <si>
    <t>OMN</t>
  </si>
  <si>
    <t>Pakistan</t>
  </si>
  <si>
    <t>PAK</t>
  </si>
  <si>
    <t>Panama</t>
  </si>
  <si>
    <t>PAN</t>
  </si>
  <si>
    <t>Papua New Guinea</t>
  </si>
  <si>
    <t>PNG</t>
  </si>
  <si>
    <t>Paraguay</t>
  </si>
  <si>
    <t>PRY</t>
  </si>
  <si>
    <t>Peru</t>
  </si>
  <si>
    <t>PER</t>
  </si>
  <si>
    <t>Philippines</t>
  </si>
  <si>
    <t>PHL</t>
  </si>
  <si>
    <t>Poland</t>
  </si>
  <si>
    <t>Portugal</t>
  </si>
  <si>
    <t>Qatar</t>
  </si>
  <si>
    <t>QAT</t>
  </si>
  <si>
    <t>Romania</t>
  </si>
  <si>
    <t>ROU</t>
  </si>
  <si>
    <t>Russia</t>
  </si>
  <si>
    <t>Rwanda</t>
  </si>
  <si>
    <t>RWA</t>
  </si>
  <si>
    <t>Samoa</t>
  </si>
  <si>
    <t>WSM</t>
  </si>
  <si>
    <t>Sao Tome and Principe</t>
  </si>
  <si>
    <t>STP</t>
  </si>
  <si>
    <t>Saudi Arabia</t>
  </si>
  <si>
    <t>SAU</t>
  </si>
  <si>
    <t>Senegal</t>
  </si>
  <si>
    <t>SEN</t>
  </si>
  <si>
    <t>Serbia</t>
  </si>
  <si>
    <t>SRB</t>
  </si>
  <si>
    <t>Seychelles</t>
  </si>
  <si>
    <t>SYC</t>
  </si>
  <si>
    <t>Singapore</t>
  </si>
  <si>
    <t>SGP</t>
  </si>
  <si>
    <t>Slovenia</t>
  </si>
  <si>
    <t>Solomon Islands</t>
  </si>
  <si>
    <t>SLB</t>
  </si>
  <si>
    <t>Somalia</t>
  </si>
  <si>
    <t>SOM</t>
  </si>
  <si>
    <t>South Africa</t>
  </si>
  <si>
    <t>ZAF</t>
  </si>
  <si>
    <t>South Korea</t>
  </si>
  <si>
    <t>Spain</t>
  </si>
  <si>
    <t>Sri Lanka</t>
  </si>
  <si>
    <t>LKA</t>
  </si>
  <si>
    <t>Sudan</t>
  </si>
  <si>
    <t>SDN</t>
  </si>
  <si>
    <t>Suriname</t>
  </si>
  <si>
    <t>SUR</t>
  </si>
  <si>
    <t>Sweden</t>
  </si>
  <si>
    <t>Switzerland</t>
  </si>
  <si>
    <t>Syria</t>
  </si>
  <si>
    <t>SYR</t>
  </si>
  <si>
    <t>Tajikistan</t>
  </si>
  <si>
    <t>TJK</t>
  </si>
  <si>
    <t>Tanzania</t>
  </si>
  <si>
    <t>TZA</t>
  </si>
  <si>
    <t>Thailand</t>
  </si>
  <si>
    <t>THA</t>
  </si>
  <si>
    <t>Togo</t>
  </si>
  <si>
    <t>TGO</t>
  </si>
  <si>
    <t>Trinidad and Tobago</t>
  </si>
  <si>
    <t>TTO</t>
  </si>
  <si>
    <t>Tunisia</t>
  </si>
  <si>
    <t>TUN</t>
  </si>
  <si>
    <t>Turkey</t>
  </si>
  <si>
    <t>Turkmenistan</t>
  </si>
  <si>
    <t>TKM</t>
  </si>
  <si>
    <t>Uganda</t>
  </si>
  <si>
    <t>UGA</t>
  </si>
  <si>
    <t>Ukraine</t>
  </si>
  <si>
    <t>UKR</t>
  </si>
  <si>
    <t>United Arab Emirates</t>
  </si>
  <si>
    <t>ARE</t>
  </si>
  <si>
    <t>United Kingdom</t>
  </si>
  <si>
    <t>United States</t>
  </si>
  <si>
    <t>Uzbekistan</t>
  </si>
  <si>
    <t>UZB</t>
  </si>
  <si>
    <t>Vanuatu</t>
  </si>
  <si>
    <t>VUT</t>
  </si>
  <si>
    <t>Venezuela</t>
  </si>
  <si>
    <t>VEN</t>
  </si>
  <si>
    <t>Vietnam</t>
  </si>
  <si>
    <t>VNM</t>
  </si>
  <si>
    <t>Zambia</t>
  </si>
  <si>
    <t>ZMB</t>
  </si>
  <si>
    <t>Country Code</t>
  </si>
  <si>
    <t>Rank</t>
  </si>
  <si>
    <t>Gradebook</t>
  </si>
  <si>
    <t>Emily Johnson</t>
  </si>
  <si>
    <t>Michael Thompson</t>
  </si>
  <si>
    <t>Sarah Martinez</t>
  </si>
  <si>
    <t>David White</t>
  </si>
  <si>
    <t>Jessica Garcia</t>
  </si>
  <si>
    <t>Christopher Davis</t>
  </si>
  <si>
    <t>Lauren Rodriguez</t>
  </si>
  <si>
    <t>Matthew Wilson</t>
  </si>
  <si>
    <t>Ashley Lopez</t>
  </si>
  <si>
    <t>Joshua Lee</t>
  </si>
  <si>
    <t>Amanda Hernandez</t>
  </si>
  <si>
    <t>Daniel Smith</t>
  </si>
  <si>
    <t>Samantha Perez</t>
  </si>
  <si>
    <t>Andrew Taylor</t>
  </si>
  <si>
    <t>Brittany Gonzalez</t>
  </si>
  <si>
    <t>Ryan Adams</t>
  </si>
  <si>
    <t>Megan Lewis</t>
  </si>
  <si>
    <t>Justin Nguyen</t>
  </si>
  <si>
    <t>Rachel King</t>
  </si>
  <si>
    <t>Brandon Ramirez</t>
  </si>
  <si>
    <t>Elizabeth Scott</t>
  </si>
  <si>
    <t>Kevin Turner</t>
  </si>
  <si>
    <t>Jennifer Hall</t>
  </si>
  <si>
    <t>Nicholas Baker</t>
  </si>
  <si>
    <t>Stephanie Clark</t>
  </si>
  <si>
    <t>Robert Carter</t>
  </si>
  <si>
    <t>Taylor Mitchell</t>
  </si>
  <si>
    <t>Jordan Cooper</t>
  </si>
  <si>
    <t>Madison Stewart</t>
  </si>
  <si>
    <t>Tyler Morgan</t>
  </si>
  <si>
    <t>Student</t>
  </si>
  <si>
    <t>Major</t>
  </si>
  <si>
    <t>Grand Score</t>
  </si>
  <si>
    <t>Pass / Fail</t>
  </si>
  <si>
    <t>Average Score</t>
  </si>
  <si>
    <t>Letter Grade</t>
  </si>
  <si>
    <t>BUSI</t>
  </si>
  <si>
    <t>ECON</t>
  </si>
  <si>
    <t>ACCT</t>
  </si>
  <si>
    <t>ARTD</t>
  </si>
  <si>
    <t>HIST</t>
  </si>
  <si>
    <t>PSYC</t>
  </si>
  <si>
    <t>ENGL</t>
  </si>
  <si>
    <t>BIOL</t>
  </si>
  <si>
    <t>ENGR</t>
  </si>
  <si>
    <t>THEA</t>
  </si>
  <si>
    <t># Students</t>
  </si>
  <si>
    <t>Hong Kong</t>
  </si>
  <si>
    <t>HKG</t>
  </si>
  <si>
    <t>Macao</t>
  </si>
  <si>
    <t>MAC</t>
  </si>
  <si>
    <t>Passengers</t>
  </si>
  <si>
    <t># of Passengers</t>
  </si>
  <si>
    <t>Air Transportation</t>
  </si>
  <si>
    <t>Country</t>
  </si>
  <si>
    <t>Continent</t>
  </si>
  <si>
    <t>Asia</t>
  </si>
  <si>
    <t>Europe</t>
  </si>
  <si>
    <t>Africa</t>
  </si>
  <si>
    <t>North America</t>
  </si>
  <si>
    <t>South America</t>
  </si>
  <si>
    <t>Oceania</t>
  </si>
  <si>
    <t># of Countries</t>
  </si>
  <si>
    <t>IFERROR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</si>
</sst>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1">
    <xf numFmtId="0" fontId="0" fillId="0" borderId="0" xfId="0"/>
    <xf numFmtId="0" fontId="0" fillId="2" borderId="0" xfId="0" applyFill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0" fillId="3" borderId="0" xfId="0" applyFill="1" applyAlignment="1">
      <alignment horizontal="center" vertical="center"/>
    </xf>
    <xf numFmtId="2" fontId="0" fillId="2" borderId="0" xfId="0" applyNumberFormat="1" applyFill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1" fontId="0" fillId="2" borderId="0" xfId="0" applyNumberFormat="1" applyFill="1" applyAlignment="1">
      <alignment horizontal="center" vertical="center"/>
    </xf>
    <xf numFmtId="0" fontId="2" fillId="2" borderId="0" xfId="0" applyFont="1" applyFill="1" applyAlignment="1">
      <alignment horizontal="center" vertical="center" wrapText="1"/>
    </xf>
    <xf numFmtId="3" fontId="0" fillId="3" borderId="0" xfId="1" applyNumberFormat="1" applyFont="1" applyFill="1" applyAlignment="1">
      <alignment horizontal="center" vertical="center"/>
    </xf>
    <xf numFmtId="4" fontId="0" fillId="3" borderId="0" xfId="0" applyNumberFormat="1" applyFill="1" applyAlignment="1">
      <alignment horizontal="center" vertical="center"/>
    </xf>
    <xf numFmtId="4" fontId="0" fillId="4" borderId="0" xfId="0" applyNumberFormat="1" applyFill="1" applyAlignment="1">
      <alignment horizontal="center" vertic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ABCAEF7-7F83-4843-9650-F515CB2AB102}">
  <dimension ref="B2:M162"/>
  <sheetViews>
    <sheetView tabSelected="1" zoomScaleNormal="100" workbookViewId="0"/>
  </sheetViews>
  <sheetFormatPr defaultRowHeight="14.5" x14ac:dyDescent="0.35"/>
  <cols>
    <col min="1" max="1" width="3.453125" style="1" customWidth="1"/>
    <col min="2" max="2" width="30.6328125" style="1" customWidth="1"/>
    <col min="3" max="5" width="15.6328125" style="1" customWidth="1"/>
    <col min="6" max="6" width="3.54296875" style="1" customWidth="1"/>
    <col min="7" max="7" width="6.6328125" style="1" customWidth="1"/>
    <col min="8" max="9" width="15.6328125" style="1" customWidth="1"/>
    <col min="10" max="10" width="3.54296875" style="1" customWidth="1"/>
    <col min="11" max="11" width="13" style="1" bestFit="1" customWidth="1"/>
    <col min="12" max="13" width="15.6328125" style="1" customWidth="1"/>
    <col min="14" max="16384" width="8.7265625" style="1"/>
  </cols>
  <sheetData>
    <row r="2" spans="2:13" ht="40" customHeight="1" x14ac:dyDescent="0.35">
      <c r="B2" s="7" t="s">
        <v>368</v>
      </c>
      <c r="C2" s="7"/>
      <c r="D2" s="7"/>
      <c r="E2" s="7"/>
    </row>
    <row r="3" spans="2:13" ht="10" customHeight="1" x14ac:dyDescent="0.35"/>
    <row r="4" spans="2:13" ht="20" customHeight="1" thickBot="1" x14ac:dyDescent="0.4">
      <c r="B4" s="2" t="s">
        <v>369</v>
      </c>
      <c r="C4" s="2" t="s">
        <v>370</v>
      </c>
      <c r="D4" s="2" t="s">
        <v>366</v>
      </c>
      <c r="E4" s="2" t="s">
        <v>312</v>
      </c>
      <c r="F4" s="5"/>
      <c r="G4" s="2" t="s">
        <v>313</v>
      </c>
      <c r="H4" s="2" t="s">
        <v>367</v>
      </c>
      <c r="I4" s="2" t="s">
        <v>312</v>
      </c>
      <c r="K4" s="2" t="s">
        <v>370</v>
      </c>
      <c r="L4" s="2" t="s">
        <v>377</v>
      </c>
      <c r="M4" s="2" t="s">
        <v>367</v>
      </c>
    </row>
    <row r="5" spans="2:13" ht="20" customHeight="1" thickTop="1" x14ac:dyDescent="0.35">
      <c r="B5" s="1" t="s">
        <v>37</v>
      </c>
      <c r="C5" s="1" t="s">
        <v>371</v>
      </c>
      <c r="D5" s="6">
        <v>1066747.3999999999</v>
      </c>
      <c r="E5" s="4" t="s">
        <v>38</v>
      </c>
      <c r="F5" s="4"/>
      <c r="G5" s="1">
        <v>1</v>
      </c>
      <c r="H5" s="8">
        <f>LARGE($D$5:$D$162,G5)</f>
        <v>926737000</v>
      </c>
      <c r="I5" s="3" t="str">
        <f>VLOOKUP(H5,$D$5:$E$162,2,0)</f>
        <v>USA</v>
      </c>
      <c r="K5" s="1" t="s">
        <v>373</v>
      </c>
      <c r="L5" s="3">
        <f>COUNTIFS($C$5:$C$162,K5)</f>
        <v>38</v>
      </c>
      <c r="M5" s="8">
        <f>SUMIFS($D$5:$D$162,$C$5:$C$162,K5)</f>
        <v>101278959.97499999</v>
      </c>
    </row>
    <row r="6" spans="2:13" ht="20" customHeight="1" x14ac:dyDescent="0.35">
      <c r="B6" s="1" t="s">
        <v>39</v>
      </c>
      <c r="C6" s="1" t="s">
        <v>372</v>
      </c>
      <c r="D6" s="6">
        <v>307741</v>
      </c>
      <c r="E6" s="4" t="s">
        <v>40</v>
      </c>
      <c r="F6" s="4"/>
      <c r="G6" s="1">
        <v>2</v>
      </c>
      <c r="H6" s="8">
        <f>LARGE($D$5:$D$162,G6)</f>
        <v>659629060</v>
      </c>
      <c r="I6" s="3" t="str">
        <f>VLOOKUP(H6,$D$5:$E$162,2,0)</f>
        <v>CHN</v>
      </c>
      <c r="K6" s="1" t="s">
        <v>371</v>
      </c>
      <c r="L6" s="3">
        <f>COUNTIFS($C$5:$C$162,K6)</f>
        <v>47</v>
      </c>
      <c r="M6" s="8">
        <f>SUMIFS($D$5:$D$162,$C$5:$C$162,K6)</f>
        <v>1875790959.2449999</v>
      </c>
    </row>
    <row r="7" spans="2:13" ht="20" customHeight="1" x14ac:dyDescent="0.35">
      <c r="B7" s="1" t="s">
        <v>41</v>
      </c>
      <c r="C7" s="1" t="s">
        <v>373</v>
      </c>
      <c r="D7" s="6">
        <v>6752002</v>
      </c>
      <c r="E7" s="4" t="s">
        <v>42</v>
      </c>
      <c r="F7" s="4"/>
      <c r="G7" s="1">
        <v>3</v>
      </c>
      <c r="H7" s="8">
        <f>LARGE($D$5:$D$162,G7)</f>
        <v>170161860</v>
      </c>
      <c r="I7" s="3" t="str">
        <f>VLOOKUP(H7,$D$5:$E$162,2,0)</f>
        <v>IRL</v>
      </c>
      <c r="K7" s="1" t="s">
        <v>372</v>
      </c>
      <c r="L7" s="3">
        <f>COUNTIFS($C$5:$C$162,K7)</f>
        <v>38</v>
      </c>
      <c r="M7" s="8">
        <f>SUMIFS($D$5:$D$162,$C$5:$C$162,K7)</f>
        <v>1156131941.4000001</v>
      </c>
    </row>
    <row r="8" spans="2:13" ht="20" customHeight="1" x14ac:dyDescent="0.35">
      <c r="B8" s="1" t="s">
        <v>43</v>
      </c>
      <c r="C8" s="1" t="s">
        <v>373</v>
      </c>
      <c r="D8" s="6">
        <v>1436959</v>
      </c>
      <c r="E8" s="4" t="s">
        <v>44</v>
      </c>
      <c r="F8" s="4"/>
      <c r="G8" s="1">
        <v>4</v>
      </c>
      <c r="H8" s="8">
        <f>LARGE($D$5:$D$162,G8)</f>
        <v>167499120</v>
      </c>
      <c r="I8" s="3" t="str">
        <f>VLOOKUP(H8,$D$5:$E$162,2,0)</f>
        <v>IND</v>
      </c>
      <c r="K8" s="1" t="s">
        <v>374</v>
      </c>
      <c r="L8" s="3">
        <f>COUNTIFS($C$5:$C$162,K8)</f>
        <v>14</v>
      </c>
      <c r="M8" s="8">
        <f>SUMIFS($D$5:$D$162,$C$5:$C$162,K8)</f>
        <v>1114411798.5</v>
      </c>
    </row>
    <row r="9" spans="2:13" ht="20" customHeight="1" x14ac:dyDescent="0.35">
      <c r="B9" s="1" t="s">
        <v>45</v>
      </c>
      <c r="C9" s="1" t="s">
        <v>374</v>
      </c>
      <c r="D9" s="6">
        <v>526334</v>
      </c>
      <c r="E9" s="4" t="s">
        <v>46</v>
      </c>
      <c r="F9" s="4"/>
      <c r="G9" s="1">
        <v>5</v>
      </c>
      <c r="H9" s="8">
        <f>LARGE($D$5:$D$162,G9)</f>
        <v>142392530</v>
      </c>
      <c r="I9" s="3" t="str">
        <f>VLOOKUP(H9,$D$5:$E$162,2,0)</f>
        <v>GBR</v>
      </c>
      <c r="K9" s="1" t="s">
        <v>375</v>
      </c>
      <c r="L9" s="3">
        <f>COUNTIFS($C$5:$C$162,K9)</f>
        <v>11</v>
      </c>
      <c r="M9" s="8">
        <f>SUMIFS($D$5:$D$162,$C$5:$C$162,K9)</f>
        <v>210738559</v>
      </c>
    </row>
    <row r="10" spans="2:13" ht="20" customHeight="1" x14ac:dyDescent="0.35">
      <c r="B10" s="1" t="s">
        <v>47</v>
      </c>
      <c r="C10" s="1" t="s">
        <v>375</v>
      </c>
      <c r="D10" s="6">
        <v>19461376</v>
      </c>
      <c r="E10" s="4" t="s">
        <v>48</v>
      </c>
      <c r="F10" s="4"/>
      <c r="G10" s="1">
        <v>6</v>
      </c>
      <c r="H10" s="8">
        <f>LARGE($D$5:$D$162,G10)</f>
        <v>130233350</v>
      </c>
      <c r="I10" s="3" t="str">
        <f>VLOOKUP(H10,$D$5:$E$162,2,0)</f>
        <v>JPN</v>
      </c>
      <c r="K10" s="1" t="s">
        <v>376</v>
      </c>
      <c r="L10" s="3">
        <f>COUNTIFS($C$5:$C$162,K10)</f>
        <v>10</v>
      </c>
      <c r="M10" s="8">
        <f>SUMIFS($D$5:$D$162,$C$5:$C$162,K10)</f>
        <v>99253615.549999997</v>
      </c>
    </row>
    <row r="11" spans="2:13" ht="20" customHeight="1" x14ac:dyDescent="0.35">
      <c r="B11" s="1" t="s">
        <v>49</v>
      </c>
      <c r="C11" s="1" t="s">
        <v>371</v>
      </c>
      <c r="D11" s="6">
        <v>193668</v>
      </c>
      <c r="E11" s="4" t="s">
        <v>50</v>
      </c>
      <c r="F11" s="4"/>
    </row>
    <row r="12" spans="2:13" ht="20" customHeight="1" x14ac:dyDescent="0.35">
      <c r="B12" s="1" t="s">
        <v>51</v>
      </c>
      <c r="C12" s="1" t="s">
        <v>376</v>
      </c>
      <c r="D12" s="6">
        <v>76850600</v>
      </c>
      <c r="E12" s="4" t="s">
        <v>0</v>
      </c>
      <c r="F12" s="4"/>
    </row>
    <row r="13" spans="2:13" ht="20" customHeight="1" x14ac:dyDescent="0.35">
      <c r="B13" s="1" t="s">
        <v>52</v>
      </c>
      <c r="C13" s="1" t="s">
        <v>372</v>
      </c>
      <c r="D13" s="6">
        <v>46476600</v>
      </c>
      <c r="E13" s="4" t="s">
        <v>1</v>
      </c>
      <c r="F13" s="4"/>
    </row>
    <row r="14" spans="2:13" ht="20" customHeight="1" x14ac:dyDescent="0.35">
      <c r="B14" s="1" t="s">
        <v>53</v>
      </c>
      <c r="C14" s="1" t="s">
        <v>371</v>
      </c>
      <c r="D14" s="6">
        <v>2585280</v>
      </c>
      <c r="E14" s="4" t="s">
        <v>54</v>
      </c>
      <c r="F14" s="4"/>
    </row>
    <row r="15" spans="2:13" ht="20" customHeight="1" x14ac:dyDescent="0.35">
      <c r="B15" s="1" t="s">
        <v>55</v>
      </c>
      <c r="C15" s="1" t="s">
        <v>374</v>
      </c>
      <c r="D15" s="6">
        <v>1856546</v>
      </c>
      <c r="E15" s="4" t="s">
        <v>56</v>
      </c>
      <c r="F15" s="4"/>
    </row>
    <row r="16" spans="2:13" ht="20" customHeight="1" x14ac:dyDescent="0.35">
      <c r="B16" s="1" t="s">
        <v>57</v>
      </c>
      <c r="C16" s="1" t="s">
        <v>371</v>
      </c>
      <c r="D16" s="6">
        <v>6440562</v>
      </c>
      <c r="E16" s="4" t="s">
        <v>58</v>
      </c>
      <c r="F16" s="4"/>
    </row>
    <row r="17" spans="2:6" ht="20" customHeight="1" x14ac:dyDescent="0.35">
      <c r="B17" s="1" t="s">
        <v>59</v>
      </c>
      <c r="C17" s="1" t="s">
        <v>371</v>
      </c>
      <c r="D17" s="6">
        <v>6260241</v>
      </c>
      <c r="E17" s="4" t="s">
        <v>60</v>
      </c>
      <c r="F17" s="4"/>
    </row>
    <row r="18" spans="2:6" ht="20" customHeight="1" x14ac:dyDescent="0.35">
      <c r="B18" s="1" t="s">
        <v>61</v>
      </c>
      <c r="C18" s="1" t="s">
        <v>372</v>
      </c>
      <c r="D18" s="6">
        <v>3208254</v>
      </c>
      <c r="E18" s="4" t="s">
        <v>62</v>
      </c>
      <c r="F18" s="4"/>
    </row>
    <row r="19" spans="2:6" ht="20" customHeight="1" x14ac:dyDescent="0.35">
      <c r="B19" s="1" t="s">
        <v>63</v>
      </c>
      <c r="C19" s="1" t="s">
        <v>372</v>
      </c>
      <c r="D19" s="6">
        <v>14279187</v>
      </c>
      <c r="E19" s="4" t="s">
        <v>2</v>
      </c>
      <c r="F19" s="4"/>
    </row>
    <row r="20" spans="2:6" ht="20" customHeight="1" x14ac:dyDescent="0.35">
      <c r="B20" s="1" t="s">
        <v>64</v>
      </c>
      <c r="C20" s="1" t="s">
        <v>374</v>
      </c>
      <c r="D20" s="6">
        <v>1278187.5</v>
      </c>
      <c r="E20" s="4" t="s">
        <v>65</v>
      </c>
      <c r="F20" s="4"/>
    </row>
    <row r="21" spans="2:6" ht="20" customHeight="1" x14ac:dyDescent="0.35">
      <c r="B21" s="1" t="s">
        <v>66</v>
      </c>
      <c r="C21" s="1" t="s">
        <v>371</v>
      </c>
      <c r="D21" s="6">
        <v>276092</v>
      </c>
      <c r="E21" s="4" t="s">
        <v>67</v>
      </c>
      <c r="F21" s="4"/>
    </row>
    <row r="22" spans="2:6" ht="20" customHeight="1" x14ac:dyDescent="0.35">
      <c r="B22" s="1" t="s">
        <v>68</v>
      </c>
      <c r="C22" s="1" t="s">
        <v>375</v>
      </c>
      <c r="D22" s="6">
        <v>4066959</v>
      </c>
      <c r="E22" s="4" t="s">
        <v>69</v>
      </c>
      <c r="F22" s="4"/>
    </row>
    <row r="23" spans="2:6" ht="20" customHeight="1" x14ac:dyDescent="0.35">
      <c r="B23" s="1" t="s">
        <v>70</v>
      </c>
      <c r="C23" s="1" t="s">
        <v>372</v>
      </c>
      <c r="D23" s="6">
        <v>5375</v>
      </c>
      <c r="E23" s="4" t="s">
        <v>71</v>
      </c>
      <c r="F23" s="4"/>
    </row>
    <row r="24" spans="2:6" ht="20" customHeight="1" x14ac:dyDescent="0.35">
      <c r="B24" s="1" t="s">
        <v>72</v>
      </c>
      <c r="C24" s="1" t="s">
        <v>373</v>
      </c>
      <c r="D24" s="6">
        <v>254439</v>
      </c>
      <c r="E24" s="4" t="s">
        <v>73</v>
      </c>
      <c r="F24" s="4"/>
    </row>
    <row r="25" spans="2:6" ht="20" customHeight="1" x14ac:dyDescent="0.35">
      <c r="B25" s="1" t="s">
        <v>74</v>
      </c>
      <c r="C25" s="1" t="s">
        <v>375</v>
      </c>
      <c r="D25" s="6">
        <v>102917544</v>
      </c>
      <c r="E25" s="4" t="s">
        <v>3</v>
      </c>
      <c r="F25" s="4"/>
    </row>
    <row r="26" spans="2:6" ht="20" customHeight="1" x14ac:dyDescent="0.35">
      <c r="B26" s="1" t="s">
        <v>75</v>
      </c>
      <c r="C26" s="1" t="s">
        <v>371</v>
      </c>
      <c r="D26" s="6">
        <v>1421313</v>
      </c>
      <c r="E26" s="4" t="s">
        <v>76</v>
      </c>
      <c r="F26" s="4"/>
    </row>
    <row r="27" spans="2:6" ht="20" customHeight="1" x14ac:dyDescent="0.35">
      <c r="B27" s="1" t="s">
        <v>77</v>
      </c>
      <c r="C27" s="1" t="s">
        <v>372</v>
      </c>
      <c r="D27" s="6">
        <v>832828</v>
      </c>
      <c r="E27" s="4" t="s">
        <v>78</v>
      </c>
      <c r="F27" s="4"/>
    </row>
    <row r="28" spans="2:6" ht="20" customHeight="1" x14ac:dyDescent="0.35">
      <c r="B28" s="1" t="s">
        <v>79</v>
      </c>
      <c r="C28" s="1" t="s">
        <v>373</v>
      </c>
      <c r="D28" s="6">
        <v>185841</v>
      </c>
      <c r="E28" s="4" t="s">
        <v>80</v>
      </c>
      <c r="F28" s="4"/>
    </row>
    <row r="29" spans="2:6" ht="20" customHeight="1" x14ac:dyDescent="0.35">
      <c r="B29" s="1" t="s">
        <v>81</v>
      </c>
      <c r="C29" s="1" t="s">
        <v>371</v>
      </c>
      <c r="D29" s="6">
        <v>1429503.8</v>
      </c>
      <c r="E29" s="4" t="s">
        <v>82</v>
      </c>
      <c r="F29" s="4"/>
    </row>
    <row r="30" spans="2:6" ht="20" customHeight="1" x14ac:dyDescent="0.35">
      <c r="B30" s="1" t="s">
        <v>83</v>
      </c>
      <c r="C30" s="1" t="s">
        <v>373</v>
      </c>
      <c r="D30" s="6">
        <v>83882</v>
      </c>
      <c r="E30" s="4" t="s">
        <v>84</v>
      </c>
      <c r="F30" s="4"/>
    </row>
    <row r="31" spans="2:6" ht="20" customHeight="1" x14ac:dyDescent="0.35">
      <c r="B31" s="1" t="s">
        <v>85</v>
      </c>
      <c r="C31" s="1" t="s">
        <v>374</v>
      </c>
      <c r="D31" s="6">
        <v>93352000</v>
      </c>
      <c r="E31" s="4" t="s">
        <v>4</v>
      </c>
      <c r="F31" s="4"/>
    </row>
    <row r="32" spans="2:6" ht="20" customHeight="1" x14ac:dyDescent="0.35">
      <c r="B32" s="1" t="s">
        <v>86</v>
      </c>
      <c r="C32" s="1" t="s">
        <v>373</v>
      </c>
      <c r="D32" s="6">
        <v>675482</v>
      </c>
      <c r="E32" s="4" t="s">
        <v>87</v>
      </c>
      <c r="F32" s="4"/>
    </row>
    <row r="33" spans="2:6" ht="20" customHeight="1" x14ac:dyDescent="0.35">
      <c r="B33" s="1" t="s">
        <v>88</v>
      </c>
      <c r="C33" s="1" t="s">
        <v>375</v>
      </c>
      <c r="D33" s="6">
        <v>21197760</v>
      </c>
      <c r="E33" s="4" t="s">
        <v>5</v>
      </c>
      <c r="F33" s="4"/>
    </row>
    <row r="34" spans="2:6" ht="20" customHeight="1" x14ac:dyDescent="0.35">
      <c r="B34" s="1" t="s">
        <v>89</v>
      </c>
      <c r="C34" s="1" t="s">
        <v>371</v>
      </c>
      <c r="D34" s="6">
        <v>659629060</v>
      </c>
      <c r="E34" s="4" t="s">
        <v>90</v>
      </c>
      <c r="F34" s="4"/>
    </row>
    <row r="35" spans="2:6" ht="20" customHeight="1" x14ac:dyDescent="0.35">
      <c r="B35" s="1" t="s">
        <v>91</v>
      </c>
      <c r="C35" s="1" t="s">
        <v>375</v>
      </c>
      <c r="D35" s="6">
        <v>37031844</v>
      </c>
      <c r="E35" s="4" t="s">
        <v>92</v>
      </c>
      <c r="F35" s="4"/>
    </row>
    <row r="36" spans="2:6" ht="20" customHeight="1" x14ac:dyDescent="0.35">
      <c r="B36" s="1" t="s">
        <v>93</v>
      </c>
      <c r="C36" s="1" t="s">
        <v>373</v>
      </c>
      <c r="D36" s="6">
        <v>541787.1</v>
      </c>
      <c r="E36" s="4" t="s">
        <v>94</v>
      </c>
      <c r="F36" s="4"/>
    </row>
    <row r="37" spans="2:6" ht="20" customHeight="1" x14ac:dyDescent="0.35">
      <c r="B37" s="1" t="s">
        <v>95</v>
      </c>
      <c r="C37" s="1" t="s">
        <v>374</v>
      </c>
      <c r="D37" s="6">
        <v>2033146</v>
      </c>
      <c r="E37" s="4" t="s">
        <v>96</v>
      </c>
      <c r="F37" s="4"/>
    </row>
    <row r="38" spans="2:6" ht="20" customHeight="1" x14ac:dyDescent="0.35">
      <c r="B38" s="1" t="s">
        <v>97</v>
      </c>
      <c r="C38" s="1" t="s">
        <v>373</v>
      </c>
      <c r="D38" s="6">
        <v>748540</v>
      </c>
      <c r="E38" s="4" t="s">
        <v>98</v>
      </c>
      <c r="F38" s="4"/>
    </row>
    <row r="39" spans="2:6" ht="20" customHeight="1" x14ac:dyDescent="0.35">
      <c r="B39" s="1" t="s">
        <v>99</v>
      </c>
      <c r="C39" s="1" t="s">
        <v>372</v>
      </c>
      <c r="D39" s="6">
        <v>2108591</v>
      </c>
      <c r="E39" s="4" t="s">
        <v>100</v>
      </c>
      <c r="F39" s="4"/>
    </row>
    <row r="40" spans="2:6" ht="20" customHeight="1" x14ac:dyDescent="0.35">
      <c r="B40" s="1" t="s">
        <v>101</v>
      </c>
      <c r="C40" s="1" t="s">
        <v>374</v>
      </c>
      <c r="D40" s="6">
        <v>457130</v>
      </c>
      <c r="E40" s="4" t="s">
        <v>102</v>
      </c>
      <c r="F40" s="4"/>
    </row>
    <row r="41" spans="2:6" ht="20" customHeight="1" x14ac:dyDescent="0.35">
      <c r="B41" s="1" t="s">
        <v>103</v>
      </c>
      <c r="C41" s="1" t="s">
        <v>371</v>
      </c>
      <c r="D41" s="6">
        <v>395436</v>
      </c>
      <c r="E41" s="4" t="s">
        <v>104</v>
      </c>
      <c r="F41" s="4"/>
    </row>
    <row r="42" spans="2:6" ht="20" customHeight="1" x14ac:dyDescent="0.35">
      <c r="B42" s="1" t="s">
        <v>105</v>
      </c>
      <c r="C42" s="1" t="s">
        <v>372</v>
      </c>
      <c r="D42" s="6">
        <v>5446163</v>
      </c>
      <c r="E42" s="4" t="s">
        <v>6</v>
      </c>
      <c r="F42" s="4"/>
    </row>
    <row r="43" spans="2:6" ht="20" customHeight="1" x14ac:dyDescent="0.35">
      <c r="B43" s="1" t="s">
        <v>106</v>
      </c>
      <c r="C43" s="1" t="s">
        <v>373</v>
      </c>
      <c r="D43" s="6">
        <v>550457.9</v>
      </c>
      <c r="E43" s="4" t="s">
        <v>107</v>
      </c>
      <c r="F43" s="4"/>
    </row>
    <row r="44" spans="2:6" ht="20" customHeight="1" x14ac:dyDescent="0.35">
      <c r="B44" s="1" t="s">
        <v>108</v>
      </c>
      <c r="C44" s="1" t="s">
        <v>372</v>
      </c>
      <c r="D44" s="6">
        <v>50957868</v>
      </c>
      <c r="E44" s="4" t="s">
        <v>7</v>
      </c>
      <c r="F44" s="4"/>
    </row>
    <row r="45" spans="2:6" ht="20" customHeight="1" x14ac:dyDescent="0.35">
      <c r="B45" s="1" t="s">
        <v>109</v>
      </c>
      <c r="C45" s="1" t="s">
        <v>374</v>
      </c>
      <c r="D45" s="6">
        <v>113752</v>
      </c>
      <c r="E45" s="4" t="s">
        <v>110</v>
      </c>
      <c r="F45" s="4"/>
    </row>
    <row r="46" spans="2:6" ht="20" customHeight="1" x14ac:dyDescent="0.35">
      <c r="B46" s="1" t="s">
        <v>111</v>
      </c>
      <c r="C46" s="1" t="s">
        <v>375</v>
      </c>
      <c r="D46" s="6">
        <v>4827978</v>
      </c>
      <c r="E46" s="4" t="s">
        <v>112</v>
      </c>
      <c r="F46" s="4"/>
    </row>
    <row r="47" spans="2:6" ht="20" customHeight="1" x14ac:dyDescent="0.35">
      <c r="B47" s="1" t="s">
        <v>113</v>
      </c>
      <c r="C47" s="1" t="s">
        <v>373</v>
      </c>
      <c r="D47" s="6">
        <v>13206890</v>
      </c>
      <c r="E47" s="4" t="s">
        <v>114</v>
      </c>
      <c r="F47" s="4"/>
    </row>
    <row r="48" spans="2:6" ht="20" customHeight="1" x14ac:dyDescent="0.35">
      <c r="B48" s="1" t="s">
        <v>115</v>
      </c>
      <c r="C48" s="1" t="s">
        <v>374</v>
      </c>
      <c r="D48" s="6">
        <v>2609917</v>
      </c>
      <c r="E48" s="4" t="s">
        <v>116</v>
      </c>
      <c r="F48" s="4"/>
    </row>
    <row r="49" spans="2:6" ht="20" customHeight="1" x14ac:dyDescent="0.35">
      <c r="B49" s="1" t="s">
        <v>117</v>
      </c>
      <c r="C49" s="1" t="s">
        <v>373</v>
      </c>
      <c r="D49" s="6">
        <v>425475</v>
      </c>
      <c r="E49" s="4" t="s">
        <v>118</v>
      </c>
      <c r="F49" s="4"/>
    </row>
    <row r="50" spans="2:6" ht="20" customHeight="1" x14ac:dyDescent="0.35">
      <c r="B50" s="1" t="s">
        <v>119</v>
      </c>
      <c r="C50" s="1" t="s">
        <v>373</v>
      </c>
      <c r="D50" s="6">
        <v>101357.375</v>
      </c>
      <c r="E50" s="4" t="s">
        <v>120</v>
      </c>
      <c r="F50" s="4"/>
    </row>
    <row r="51" spans="2:6" ht="20" customHeight="1" x14ac:dyDescent="0.35">
      <c r="B51" s="1" t="s">
        <v>121</v>
      </c>
      <c r="C51" s="1" t="s">
        <v>372</v>
      </c>
      <c r="D51" s="6">
        <v>857</v>
      </c>
      <c r="E51" s="4" t="s">
        <v>8</v>
      </c>
      <c r="F51" s="4"/>
    </row>
    <row r="52" spans="2:6" ht="20" customHeight="1" x14ac:dyDescent="0.35">
      <c r="B52" s="1" t="s">
        <v>122</v>
      </c>
      <c r="C52" s="1" t="s">
        <v>373</v>
      </c>
      <c r="D52" s="6">
        <v>52744</v>
      </c>
      <c r="E52" s="4" t="s">
        <v>123</v>
      </c>
      <c r="F52" s="4"/>
    </row>
    <row r="53" spans="2:6" ht="20" customHeight="1" x14ac:dyDescent="0.35">
      <c r="B53" s="1" t="s">
        <v>124</v>
      </c>
      <c r="C53" s="1" t="s">
        <v>373</v>
      </c>
      <c r="D53" s="6">
        <v>12631216</v>
      </c>
      <c r="E53" s="4" t="s">
        <v>125</v>
      </c>
      <c r="F53" s="4"/>
    </row>
    <row r="54" spans="2:6" ht="20" customHeight="1" x14ac:dyDescent="0.35">
      <c r="B54" s="1" t="s">
        <v>126</v>
      </c>
      <c r="C54" s="1" t="s">
        <v>376</v>
      </c>
      <c r="D54" s="6">
        <v>1700293</v>
      </c>
      <c r="E54" s="4" t="s">
        <v>127</v>
      </c>
      <c r="F54" s="4"/>
    </row>
    <row r="55" spans="2:6" ht="20" customHeight="1" x14ac:dyDescent="0.35">
      <c r="B55" s="1" t="s">
        <v>128</v>
      </c>
      <c r="C55" s="1" t="s">
        <v>372</v>
      </c>
      <c r="D55" s="6">
        <v>14610547</v>
      </c>
      <c r="E55" s="4" t="s">
        <v>9</v>
      </c>
      <c r="F55" s="4"/>
    </row>
    <row r="56" spans="2:6" ht="20" customHeight="1" x14ac:dyDescent="0.35">
      <c r="B56" s="1" t="s">
        <v>129</v>
      </c>
      <c r="C56" s="1" t="s">
        <v>372</v>
      </c>
      <c r="D56" s="6">
        <v>71289280</v>
      </c>
      <c r="E56" s="4" t="s">
        <v>10</v>
      </c>
      <c r="F56" s="4"/>
    </row>
    <row r="57" spans="2:6" ht="20" customHeight="1" x14ac:dyDescent="0.35">
      <c r="B57" s="1" t="s">
        <v>130</v>
      </c>
      <c r="C57" s="1" t="s">
        <v>373</v>
      </c>
      <c r="D57" s="6">
        <v>109542.15</v>
      </c>
      <c r="E57" s="4" t="s">
        <v>131</v>
      </c>
      <c r="F57" s="4"/>
    </row>
    <row r="58" spans="2:6" ht="20" customHeight="1" x14ac:dyDescent="0.35">
      <c r="B58" s="1" t="s">
        <v>132</v>
      </c>
      <c r="C58" s="1" t="s">
        <v>371</v>
      </c>
      <c r="D58" s="6">
        <v>509913</v>
      </c>
      <c r="E58" s="4" t="s">
        <v>133</v>
      </c>
      <c r="F58" s="4"/>
    </row>
    <row r="59" spans="2:6" ht="20" customHeight="1" x14ac:dyDescent="0.35">
      <c r="B59" s="1" t="s">
        <v>134</v>
      </c>
      <c r="C59" s="1" t="s">
        <v>372</v>
      </c>
      <c r="D59" s="6">
        <v>109633750</v>
      </c>
      <c r="E59" s="4" t="s">
        <v>11</v>
      </c>
      <c r="F59" s="4"/>
    </row>
    <row r="60" spans="2:6" ht="20" customHeight="1" x14ac:dyDescent="0.35">
      <c r="B60" s="1" t="s">
        <v>135</v>
      </c>
      <c r="C60" s="1" t="s">
        <v>373</v>
      </c>
      <c r="D60" s="6">
        <v>597343</v>
      </c>
      <c r="E60" s="4" t="s">
        <v>136</v>
      </c>
      <c r="F60" s="4"/>
    </row>
    <row r="61" spans="2:6" ht="20" customHeight="1" x14ac:dyDescent="0.35">
      <c r="B61" s="1" t="s">
        <v>137</v>
      </c>
      <c r="C61" s="1" t="s">
        <v>372</v>
      </c>
      <c r="D61" s="6">
        <v>16124738</v>
      </c>
      <c r="E61" s="4" t="s">
        <v>12</v>
      </c>
      <c r="F61" s="4"/>
    </row>
    <row r="62" spans="2:6" ht="20" customHeight="1" x14ac:dyDescent="0.35">
      <c r="B62" s="1" t="s">
        <v>138</v>
      </c>
      <c r="C62" s="1" t="s">
        <v>374</v>
      </c>
      <c r="D62" s="6">
        <v>107350</v>
      </c>
      <c r="E62" s="4" t="s">
        <v>139</v>
      </c>
      <c r="F62" s="4"/>
    </row>
    <row r="63" spans="2:6" ht="20" customHeight="1" x14ac:dyDescent="0.35">
      <c r="B63" s="1" t="s">
        <v>140</v>
      </c>
      <c r="C63" s="1" t="s">
        <v>375</v>
      </c>
      <c r="D63" s="6">
        <v>28697</v>
      </c>
      <c r="E63" s="4" t="s">
        <v>141</v>
      </c>
      <c r="F63" s="4"/>
    </row>
    <row r="64" spans="2:6" ht="20" customHeight="1" x14ac:dyDescent="0.35">
      <c r="B64" s="1" t="s">
        <v>142</v>
      </c>
      <c r="C64" s="1" t="s">
        <v>374</v>
      </c>
      <c r="D64" s="6">
        <v>321243</v>
      </c>
      <c r="E64" s="4" t="s">
        <v>143</v>
      </c>
      <c r="F64" s="4"/>
    </row>
    <row r="65" spans="2:6" ht="20" customHeight="1" x14ac:dyDescent="0.35">
      <c r="B65" s="1" t="s">
        <v>362</v>
      </c>
      <c r="C65" s="1" t="s">
        <v>371</v>
      </c>
      <c r="D65" s="6">
        <v>46469864</v>
      </c>
      <c r="E65" s="4" t="s">
        <v>363</v>
      </c>
      <c r="F65" s="4"/>
    </row>
    <row r="66" spans="2:6" ht="20" customHeight="1" x14ac:dyDescent="0.35">
      <c r="B66" s="1" t="s">
        <v>144</v>
      </c>
      <c r="C66" s="1" t="s">
        <v>372</v>
      </c>
      <c r="D66" s="6">
        <v>39803372</v>
      </c>
      <c r="E66" s="4" t="s">
        <v>13</v>
      </c>
      <c r="F66" s="4"/>
    </row>
    <row r="67" spans="2:6" ht="20" customHeight="1" x14ac:dyDescent="0.35">
      <c r="B67" s="1" t="s">
        <v>145</v>
      </c>
      <c r="C67" s="1" t="s">
        <v>372</v>
      </c>
      <c r="D67" s="6">
        <v>4656017</v>
      </c>
      <c r="E67" s="4" t="s">
        <v>14</v>
      </c>
      <c r="F67" s="4"/>
    </row>
    <row r="68" spans="2:6" ht="20" customHeight="1" x14ac:dyDescent="0.35">
      <c r="B68" s="1" t="s">
        <v>146</v>
      </c>
      <c r="C68" s="1" t="s">
        <v>371</v>
      </c>
      <c r="D68" s="6">
        <v>167499120</v>
      </c>
      <c r="E68" s="4" t="s">
        <v>147</v>
      </c>
      <c r="F68" s="4"/>
    </row>
    <row r="69" spans="2:6" ht="20" customHeight="1" x14ac:dyDescent="0.35">
      <c r="B69" s="1" t="s">
        <v>148</v>
      </c>
      <c r="C69" s="1" t="s">
        <v>371</v>
      </c>
      <c r="D69" s="6">
        <v>91323150</v>
      </c>
      <c r="E69" s="4" t="s">
        <v>15</v>
      </c>
      <c r="F69" s="4"/>
    </row>
    <row r="70" spans="2:6" ht="20" customHeight="1" x14ac:dyDescent="0.35">
      <c r="B70" s="1" t="s">
        <v>149</v>
      </c>
      <c r="C70" s="1" t="s">
        <v>371</v>
      </c>
      <c r="D70" s="6">
        <v>21641450</v>
      </c>
      <c r="E70" s="4" t="s">
        <v>150</v>
      </c>
      <c r="F70" s="4"/>
    </row>
    <row r="71" spans="2:6" ht="20" customHeight="1" x14ac:dyDescent="0.35">
      <c r="B71" s="1" t="s">
        <v>151</v>
      </c>
      <c r="C71" s="1" t="s">
        <v>371</v>
      </c>
      <c r="D71" s="6">
        <v>5434292</v>
      </c>
      <c r="E71" s="4" t="s">
        <v>152</v>
      </c>
      <c r="F71" s="4"/>
    </row>
    <row r="72" spans="2:6" ht="20" customHeight="1" x14ac:dyDescent="0.35">
      <c r="B72" s="1" t="s">
        <v>153</v>
      </c>
      <c r="C72" s="1" t="s">
        <v>372</v>
      </c>
      <c r="D72" s="6">
        <v>170161860</v>
      </c>
      <c r="E72" s="4" t="s">
        <v>16</v>
      </c>
      <c r="F72" s="4"/>
    </row>
    <row r="73" spans="2:6" ht="20" customHeight="1" x14ac:dyDescent="0.35">
      <c r="B73" s="1" t="s">
        <v>154</v>
      </c>
      <c r="C73" s="1" t="s">
        <v>371</v>
      </c>
      <c r="D73" s="6">
        <v>7068458</v>
      </c>
      <c r="E73" s="4" t="s">
        <v>17</v>
      </c>
      <c r="F73" s="4"/>
    </row>
    <row r="74" spans="2:6" ht="20" customHeight="1" x14ac:dyDescent="0.35">
      <c r="B74" s="1" t="s">
        <v>155</v>
      </c>
      <c r="C74" s="1" t="s">
        <v>372</v>
      </c>
      <c r="D74" s="6">
        <v>27760300</v>
      </c>
      <c r="E74" s="4" t="s">
        <v>18</v>
      </c>
      <c r="F74" s="4"/>
    </row>
    <row r="75" spans="2:6" ht="20" customHeight="1" x14ac:dyDescent="0.35">
      <c r="B75" s="1" t="s">
        <v>156</v>
      </c>
      <c r="C75" s="1" t="s">
        <v>371</v>
      </c>
      <c r="D75" s="6">
        <v>130233350</v>
      </c>
      <c r="E75" s="4" t="s">
        <v>19</v>
      </c>
      <c r="F75" s="4"/>
    </row>
    <row r="76" spans="2:6" ht="20" customHeight="1" x14ac:dyDescent="0.35">
      <c r="B76" s="1" t="s">
        <v>157</v>
      </c>
      <c r="C76" s="1" t="s">
        <v>371</v>
      </c>
      <c r="D76" s="6">
        <v>3478444</v>
      </c>
      <c r="E76" s="4" t="s">
        <v>158</v>
      </c>
      <c r="F76" s="4"/>
    </row>
    <row r="77" spans="2:6" ht="20" customHeight="1" x14ac:dyDescent="0.35">
      <c r="B77" s="1" t="s">
        <v>159</v>
      </c>
      <c r="C77" s="1" t="s">
        <v>371</v>
      </c>
      <c r="D77" s="6">
        <v>7656866</v>
      </c>
      <c r="E77" s="4" t="s">
        <v>160</v>
      </c>
      <c r="F77" s="4"/>
    </row>
    <row r="78" spans="2:6" ht="20" customHeight="1" x14ac:dyDescent="0.35">
      <c r="B78" s="1" t="s">
        <v>161</v>
      </c>
      <c r="C78" s="1" t="s">
        <v>373</v>
      </c>
      <c r="D78" s="6">
        <v>6417534</v>
      </c>
      <c r="E78" s="4" t="s">
        <v>162</v>
      </c>
      <c r="F78" s="4"/>
    </row>
    <row r="79" spans="2:6" ht="20" customHeight="1" x14ac:dyDescent="0.35">
      <c r="B79" s="1" t="s">
        <v>163</v>
      </c>
      <c r="C79" s="1" t="s">
        <v>376</v>
      </c>
      <c r="D79" s="6">
        <v>65846.850000000006</v>
      </c>
      <c r="E79" s="4" t="s">
        <v>164</v>
      </c>
      <c r="F79" s="4"/>
    </row>
    <row r="80" spans="2:6" ht="20" customHeight="1" x14ac:dyDescent="0.35">
      <c r="B80" s="1" t="s">
        <v>165</v>
      </c>
      <c r="C80" s="1" t="s">
        <v>371</v>
      </c>
      <c r="D80" s="6">
        <v>7385299</v>
      </c>
      <c r="E80" s="4" t="s">
        <v>166</v>
      </c>
      <c r="F80" s="4"/>
    </row>
    <row r="81" spans="2:6" ht="20" customHeight="1" x14ac:dyDescent="0.35">
      <c r="B81" s="1" t="s">
        <v>167</v>
      </c>
      <c r="C81" s="1" t="s">
        <v>371</v>
      </c>
      <c r="D81" s="6">
        <v>867935</v>
      </c>
      <c r="E81" s="4" t="s">
        <v>168</v>
      </c>
      <c r="F81" s="4"/>
    </row>
    <row r="82" spans="2:6" ht="20" customHeight="1" x14ac:dyDescent="0.35">
      <c r="B82" s="1" t="s">
        <v>169</v>
      </c>
      <c r="C82" s="1" t="s">
        <v>371</v>
      </c>
      <c r="D82" s="6">
        <v>979307</v>
      </c>
      <c r="E82" s="4" t="s">
        <v>170</v>
      </c>
      <c r="F82" s="4"/>
    </row>
    <row r="83" spans="2:6" ht="20" customHeight="1" x14ac:dyDescent="0.35">
      <c r="B83" s="1" t="s">
        <v>171</v>
      </c>
      <c r="C83" s="1" t="s">
        <v>372</v>
      </c>
      <c r="D83" s="6">
        <v>4976410</v>
      </c>
      <c r="E83" s="4" t="s">
        <v>20</v>
      </c>
      <c r="F83" s="4"/>
    </row>
    <row r="84" spans="2:6" ht="20" customHeight="1" x14ac:dyDescent="0.35">
      <c r="B84" s="1" t="s">
        <v>172</v>
      </c>
      <c r="C84" s="1" t="s">
        <v>371</v>
      </c>
      <c r="D84" s="6">
        <v>3164358</v>
      </c>
      <c r="E84" s="4" t="s">
        <v>173</v>
      </c>
      <c r="F84" s="4"/>
    </row>
    <row r="85" spans="2:6" ht="20" customHeight="1" x14ac:dyDescent="0.35">
      <c r="B85" s="1" t="s">
        <v>174</v>
      </c>
      <c r="C85" s="1" t="s">
        <v>373</v>
      </c>
      <c r="D85" s="6">
        <v>1367458</v>
      </c>
      <c r="E85" s="4" t="s">
        <v>175</v>
      </c>
      <c r="F85" s="4"/>
    </row>
    <row r="86" spans="2:6" ht="20" customHeight="1" x14ac:dyDescent="0.35">
      <c r="B86" s="1" t="s">
        <v>176</v>
      </c>
      <c r="C86" s="1" t="s">
        <v>372</v>
      </c>
      <c r="D86" s="6">
        <v>40944</v>
      </c>
      <c r="E86" s="4" t="s">
        <v>177</v>
      </c>
      <c r="F86" s="4"/>
    </row>
    <row r="87" spans="2:6" ht="20" customHeight="1" x14ac:dyDescent="0.35">
      <c r="B87" s="1" t="s">
        <v>178</v>
      </c>
      <c r="C87" s="1" t="s">
        <v>372</v>
      </c>
      <c r="D87" s="6">
        <v>2114417</v>
      </c>
      <c r="E87" s="4" t="s">
        <v>21</v>
      </c>
      <c r="F87" s="4"/>
    </row>
    <row r="88" spans="2:6" ht="20" customHeight="1" x14ac:dyDescent="0.35">
      <c r="B88" s="1" t="s">
        <v>364</v>
      </c>
      <c r="C88" s="1" t="s">
        <v>371</v>
      </c>
      <c r="D88" s="6">
        <v>3659911</v>
      </c>
      <c r="E88" s="4" t="s">
        <v>365</v>
      </c>
      <c r="F88" s="4"/>
    </row>
    <row r="89" spans="2:6" ht="20" customHeight="1" x14ac:dyDescent="0.35">
      <c r="B89" s="1" t="s">
        <v>179</v>
      </c>
      <c r="C89" s="1" t="s">
        <v>373</v>
      </c>
      <c r="D89" s="6">
        <v>544458</v>
      </c>
      <c r="E89" s="4" t="s">
        <v>180</v>
      </c>
      <c r="F89" s="4"/>
    </row>
    <row r="90" spans="2:6" ht="20" customHeight="1" x14ac:dyDescent="0.35">
      <c r="B90" s="1" t="s">
        <v>181</v>
      </c>
      <c r="C90" s="1" t="s">
        <v>373</v>
      </c>
      <c r="D90" s="6">
        <v>7117</v>
      </c>
      <c r="E90" s="4" t="s">
        <v>182</v>
      </c>
      <c r="F90" s="4"/>
    </row>
    <row r="91" spans="2:6" ht="20" customHeight="1" x14ac:dyDescent="0.35">
      <c r="B91" s="1" t="s">
        <v>183</v>
      </c>
      <c r="C91" s="1" t="s">
        <v>371</v>
      </c>
      <c r="D91" s="6">
        <v>63623130</v>
      </c>
      <c r="E91" s="4" t="s">
        <v>184</v>
      </c>
      <c r="F91" s="4"/>
    </row>
    <row r="92" spans="2:6" ht="20" customHeight="1" x14ac:dyDescent="0.35">
      <c r="B92" s="1" t="s">
        <v>185</v>
      </c>
      <c r="C92" s="1" t="s">
        <v>371</v>
      </c>
      <c r="D92" s="6">
        <v>1221786.6000000001</v>
      </c>
      <c r="E92" s="4" t="s">
        <v>186</v>
      </c>
      <c r="F92" s="4"/>
    </row>
    <row r="93" spans="2:6" ht="20" customHeight="1" x14ac:dyDescent="0.35">
      <c r="B93" s="1" t="s">
        <v>187</v>
      </c>
      <c r="C93" s="1" t="s">
        <v>372</v>
      </c>
      <c r="D93" s="6">
        <v>2382607.7999999998</v>
      </c>
      <c r="E93" s="4" t="s">
        <v>188</v>
      </c>
      <c r="F93" s="4"/>
    </row>
    <row r="94" spans="2:6" ht="20" customHeight="1" x14ac:dyDescent="0.35">
      <c r="B94" s="1" t="s">
        <v>189</v>
      </c>
      <c r="C94" s="1" t="s">
        <v>376</v>
      </c>
      <c r="D94" s="6">
        <v>21500</v>
      </c>
      <c r="E94" s="4" t="s">
        <v>190</v>
      </c>
      <c r="F94" s="4"/>
    </row>
    <row r="95" spans="2:6" ht="20" customHeight="1" x14ac:dyDescent="0.35">
      <c r="B95" s="1" t="s">
        <v>191</v>
      </c>
      <c r="C95" s="1" t="s">
        <v>373</v>
      </c>
      <c r="D95" s="6">
        <v>386621</v>
      </c>
      <c r="E95" s="4" t="s">
        <v>192</v>
      </c>
      <c r="F95" s="4"/>
    </row>
    <row r="96" spans="2:6" ht="20" customHeight="1" x14ac:dyDescent="0.35">
      <c r="B96" s="1" t="s">
        <v>193</v>
      </c>
      <c r="C96" s="1" t="s">
        <v>373</v>
      </c>
      <c r="D96" s="6">
        <v>1726868</v>
      </c>
      <c r="E96" s="4" t="s">
        <v>194</v>
      </c>
      <c r="F96" s="4"/>
    </row>
    <row r="97" spans="2:6" ht="20" customHeight="1" x14ac:dyDescent="0.35">
      <c r="B97" s="1" t="s">
        <v>195</v>
      </c>
      <c r="C97" s="1" t="s">
        <v>374</v>
      </c>
      <c r="D97" s="6">
        <v>69937840</v>
      </c>
      <c r="E97" s="4" t="s">
        <v>22</v>
      </c>
      <c r="F97" s="4"/>
    </row>
    <row r="98" spans="2:6" ht="20" customHeight="1" x14ac:dyDescent="0.35">
      <c r="B98" s="1" t="s">
        <v>196</v>
      </c>
      <c r="C98" s="1" t="s">
        <v>372</v>
      </c>
      <c r="D98" s="6">
        <v>1408166</v>
      </c>
      <c r="E98" s="4" t="s">
        <v>197</v>
      </c>
      <c r="F98" s="4"/>
    </row>
    <row r="99" spans="2:6" ht="20" customHeight="1" x14ac:dyDescent="0.35">
      <c r="B99" s="1" t="s">
        <v>198</v>
      </c>
      <c r="C99" s="1" t="s">
        <v>372</v>
      </c>
      <c r="D99" s="6">
        <v>316</v>
      </c>
      <c r="E99" s="4" t="s">
        <v>199</v>
      </c>
      <c r="F99" s="4"/>
    </row>
    <row r="100" spans="2:6" ht="20" customHeight="1" x14ac:dyDescent="0.35">
      <c r="B100" s="1" t="s">
        <v>200</v>
      </c>
      <c r="C100" s="1" t="s">
        <v>371</v>
      </c>
      <c r="D100" s="6">
        <v>744413</v>
      </c>
      <c r="E100" s="4" t="s">
        <v>201</v>
      </c>
      <c r="F100" s="4"/>
    </row>
    <row r="101" spans="2:6" ht="20" customHeight="1" x14ac:dyDescent="0.35">
      <c r="B101" s="1" t="s">
        <v>202</v>
      </c>
      <c r="C101" s="1" t="s">
        <v>372</v>
      </c>
      <c r="D101" s="6">
        <v>597380</v>
      </c>
      <c r="E101" s="4" t="s">
        <v>203</v>
      </c>
      <c r="F101" s="4"/>
    </row>
    <row r="102" spans="2:6" ht="20" customHeight="1" x14ac:dyDescent="0.35">
      <c r="B102" s="1" t="s">
        <v>204</v>
      </c>
      <c r="C102" s="1" t="s">
        <v>373</v>
      </c>
      <c r="D102" s="6">
        <v>9380951</v>
      </c>
      <c r="E102" s="4" t="s">
        <v>205</v>
      </c>
      <c r="F102" s="4"/>
    </row>
    <row r="103" spans="2:6" ht="20" customHeight="1" x14ac:dyDescent="0.35">
      <c r="B103" s="1" t="s">
        <v>206</v>
      </c>
      <c r="C103" s="1" t="s">
        <v>373</v>
      </c>
      <c r="D103" s="6">
        <v>587364</v>
      </c>
      <c r="E103" s="4" t="s">
        <v>207</v>
      </c>
      <c r="F103" s="4"/>
    </row>
    <row r="104" spans="2:6" ht="20" customHeight="1" x14ac:dyDescent="0.35">
      <c r="B104" s="1" t="s">
        <v>208</v>
      </c>
      <c r="C104" s="1" t="s">
        <v>371</v>
      </c>
      <c r="D104" s="6">
        <v>3701663.8</v>
      </c>
      <c r="E104" s="4" t="s">
        <v>209</v>
      </c>
      <c r="F104" s="4"/>
    </row>
    <row r="105" spans="2:6" ht="20" customHeight="1" x14ac:dyDescent="0.35">
      <c r="B105" s="1" t="s">
        <v>210</v>
      </c>
      <c r="C105" s="1" t="s">
        <v>373</v>
      </c>
      <c r="D105" s="6">
        <v>212578</v>
      </c>
      <c r="E105" s="4" t="s">
        <v>211</v>
      </c>
      <c r="F105" s="4"/>
    </row>
    <row r="106" spans="2:6" ht="20" customHeight="1" x14ac:dyDescent="0.35">
      <c r="B106" s="1" t="s">
        <v>212</v>
      </c>
      <c r="C106" s="1" t="s">
        <v>376</v>
      </c>
      <c r="D106" s="6">
        <v>50668</v>
      </c>
      <c r="E106" s="4" t="s">
        <v>213</v>
      </c>
      <c r="F106" s="4"/>
    </row>
    <row r="107" spans="2:6" ht="20" customHeight="1" x14ac:dyDescent="0.35">
      <c r="B107" s="1" t="s">
        <v>214</v>
      </c>
      <c r="C107" s="1" t="s">
        <v>371</v>
      </c>
      <c r="D107" s="6">
        <v>1659671</v>
      </c>
      <c r="E107" s="4" t="s">
        <v>215</v>
      </c>
      <c r="F107" s="4"/>
    </row>
    <row r="108" spans="2:6" ht="20" customHeight="1" x14ac:dyDescent="0.35">
      <c r="B108" s="1" t="s">
        <v>216</v>
      </c>
      <c r="C108" s="1" t="s">
        <v>372</v>
      </c>
      <c r="D108" s="6">
        <v>46358456</v>
      </c>
      <c r="E108" s="4" t="s">
        <v>23</v>
      </c>
      <c r="F108" s="4"/>
    </row>
    <row r="109" spans="2:6" ht="20" customHeight="1" x14ac:dyDescent="0.35">
      <c r="B109" s="1" t="s">
        <v>217</v>
      </c>
      <c r="C109" s="1" t="s">
        <v>376</v>
      </c>
      <c r="D109" s="6">
        <v>17763604</v>
      </c>
      <c r="E109" s="4" t="s">
        <v>24</v>
      </c>
      <c r="F109" s="4"/>
    </row>
    <row r="110" spans="2:6" ht="20" customHeight="1" x14ac:dyDescent="0.35">
      <c r="B110" s="1" t="s">
        <v>218</v>
      </c>
      <c r="C110" s="1" t="s">
        <v>373</v>
      </c>
      <c r="D110" s="6">
        <v>6539048.5</v>
      </c>
      <c r="E110" s="4" t="s">
        <v>219</v>
      </c>
      <c r="F110" s="4"/>
    </row>
    <row r="111" spans="2:6" ht="20" customHeight="1" x14ac:dyDescent="0.35">
      <c r="B111" s="1" t="s">
        <v>220</v>
      </c>
      <c r="C111" s="1" t="s">
        <v>371</v>
      </c>
      <c r="D111" s="6">
        <v>109095</v>
      </c>
      <c r="E111" s="4" t="s">
        <v>221</v>
      </c>
      <c r="F111" s="4"/>
    </row>
    <row r="112" spans="2:6" ht="20" customHeight="1" x14ac:dyDescent="0.35">
      <c r="B112" s="1" t="s">
        <v>222</v>
      </c>
      <c r="C112" s="1" t="s">
        <v>372</v>
      </c>
      <c r="D112" s="6">
        <v>50957868</v>
      </c>
      <c r="E112" s="4" t="s">
        <v>25</v>
      </c>
      <c r="F112" s="4"/>
    </row>
    <row r="113" spans="2:6" ht="20" customHeight="1" x14ac:dyDescent="0.35">
      <c r="B113" s="1" t="s">
        <v>223</v>
      </c>
      <c r="C113" s="1" t="s">
        <v>371</v>
      </c>
      <c r="D113" s="6">
        <v>11239996</v>
      </c>
      <c r="E113" s="4" t="s">
        <v>224</v>
      </c>
      <c r="F113" s="4"/>
    </row>
    <row r="114" spans="2:6" ht="20" customHeight="1" x14ac:dyDescent="0.35">
      <c r="B114" s="1" t="s">
        <v>225</v>
      </c>
      <c r="C114" s="1" t="s">
        <v>371</v>
      </c>
      <c r="D114" s="6">
        <v>7420378</v>
      </c>
      <c r="E114" s="4" t="s">
        <v>226</v>
      </c>
      <c r="F114" s="4"/>
    </row>
    <row r="115" spans="2:6" ht="20" customHeight="1" x14ac:dyDescent="0.35">
      <c r="B115" s="1" t="s">
        <v>227</v>
      </c>
      <c r="C115" s="1" t="s">
        <v>374</v>
      </c>
      <c r="D115" s="6">
        <v>12497758</v>
      </c>
      <c r="E115" s="4" t="s">
        <v>228</v>
      </c>
      <c r="F115" s="4"/>
    </row>
    <row r="116" spans="2:6" ht="20" customHeight="1" x14ac:dyDescent="0.35">
      <c r="B116" s="1" t="s">
        <v>229</v>
      </c>
      <c r="C116" s="1" t="s">
        <v>376</v>
      </c>
      <c r="D116" s="6">
        <v>2029701</v>
      </c>
      <c r="E116" s="4" t="s">
        <v>230</v>
      </c>
      <c r="F116" s="4"/>
    </row>
    <row r="117" spans="2:6" ht="20" customHeight="1" x14ac:dyDescent="0.35">
      <c r="B117" s="1" t="s">
        <v>231</v>
      </c>
      <c r="C117" s="1" t="s">
        <v>375</v>
      </c>
      <c r="D117" s="6">
        <v>632389</v>
      </c>
      <c r="E117" s="4" t="s">
        <v>232</v>
      </c>
      <c r="F117" s="4"/>
    </row>
    <row r="118" spans="2:6" ht="20" customHeight="1" x14ac:dyDescent="0.35">
      <c r="B118" s="1" t="s">
        <v>233</v>
      </c>
      <c r="C118" s="1" t="s">
        <v>375</v>
      </c>
      <c r="D118" s="6">
        <v>18820572</v>
      </c>
      <c r="E118" s="4" t="s">
        <v>234</v>
      </c>
      <c r="F118" s="4"/>
    </row>
    <row r="119" spans="2:6" ht="20" customHeight="1" x14ac:dyDescent="0.35">
      <c r="B119" s="1" t="s">
        <v>235</v>
      </c>
      <c r="C119" s="1" t="s">
        <v>371</v>
      </c>
      <c r="D119" s="6">
        <v>47776892</v>
      </c>
      <c r="E119" s="4" t="s">
        <v>236</v>
      </c>
      <c r="F119" s="4"/>
    </row>
    <row r="120" spans="2:6" ht="20" customHeight="1" x14ac:dyDescent="0.35">
      <c r="B120" s="1" t="s">
        <v>237</v>
      </c>
      <c r="C120" s="1" t="s">
        <v>372</v>
      </c>
      <c r="D120" s="6">
        <v>10225516</v>
      </c>
      <c r="E120" s="4" t="s">
        <v>26</v>
      </c>
      <c r="F120" s="4"/>
    </row>
    <row r="121" spans="2:6" ht="20" customHeight="1" x14ac:dyDescent="0.35">
      <c r="B121" s="1" t="s">
        <v>238</v>
      </c>
      <c r="C121" s="1" t="s">
        <v>372</v>
      </c>
      <c r="D121" s="6">
        <v>22047878</v>
      </c>
      <c r="E121" s="4" t="s">
        <v>27</v>
      </c>
      <c r="F121" s="4"/>
    </row>
    <row r="122" spans="2:6" ht="20" customHeight="1" x14ac:dyDescent="0.35">
      <c r="B122" s="1" t="s">
        <v>239</v>
      </c>
      <c r="C122" s="1" t="s">
        <v>371</v>
      </c>
      <c r="D122" s="6">
        <v>32953296</v>
      </c>
      <c r="E122" s="4" t="s">
        <v>240</v>
      </c>
      <c r="F122" s="4"/>
    </row>
    <row r="123" spans="2:6" ht="20" customHeight="1" x14ac:dyDescent="0.35">
      <c r="B123" s="1" t="s">
        <v>241</v>
      </c>
      <c r="C123" s="1" t="s">
        <v>372</v>
      </c>
      <c r="D123" s="6">
        <v>5630289</v>
      </c>
      <c r="E123" s="4" t="s">
        <v>242</v>
      </c>
      <c r="F123" s="4"/>
    </row>
    <row r="124" spans="2:6" ht="20" customHeight="1" x14ac:dyDescent="0.35">
      <c r="B124" s="1" t="s">
        <v>243</v>
      </c>
      <c r="C124" s="1" t="s">
        <v>372</v>
      </c>
      <c r="D124" s="6">
        <v>108857900</v>
      </c>
      <c r="E124" s="4" t="s">
        <v>28</v>
      </c>
      <c r="F124" s="4"/>
    </row>
    <row r="125" spans="2:6" ht="20" customHeight="1" x14ac:dyDescent="0.35">
      <c r="B125" s="1" t="s">
        <v>244</v>
      </c>
      <c r="C125" s="1" t="s">
        <v>373</v>
      </c>
      <c r="D125" s="6">
        <v>1561562.2</v>
      </c>
      <c r="E125" s="4" t="s">
        <v>245</v>
      </c>
      <c r="F125" s="4"/>
    </row>
    <row r="126" spans="2:6" ht="20" customHeight="1" x14ac:dyDescent="0.35">
      <c r="B126" s="1" t="s">
        <v>246</v>
      </c>
      <c r="C126" s="1" t="s">
        <v>376</v>
      </c>
      <c r="D126" s="6">
        <v>74867</v>
      </c>
      <c r="E126" s="4" t="s">
        <v>247</v>
      </c>
      <c r="F126" s="4"/>
    </row>
    <row r="127" spans="2:6" ht="20" customHeight="1" x14ac:dyDescent="0.35">
      <c r="B127" s="1" t="s">
        <v>248</v>
      </c>
      <c r="C127" s="1" t="s">
        <v>373</v>
      </c>
      <c r="D127" s="6">
        <v>41933</v>
      </c>
      <c r="E127" s="4" t="s">
        <v>249</v>
      </c>
      <c r="F127" s="4"/>
    </row>
    <row r="128" spans="2:6" ht="20" customHeight="1" x14ac:dyDescent="0.35">
      <c r="B128" s="1" t="s">
        <v>250</v>
      </c>
      <c r="C128" s="1" t="s">
        <v>371</v>
      </c>
      <c r="D128" s="6">
        <v>46181490</v>
      </c>
      <c r="E128" s="4" t="s">
        <v>251</v>
      </c>
      <c r="F128" s="4"/>
    </row>
    <row r="129" spans="2:6" ht="20" customHeight="1" x14ac:dyDescent="0.35">
      <c r="B129" s="1" t="s">
        <v>252</v>
      </c>
      <c r="C129" s="1" t="s">
        <v>373</v>
      </c>
      <c r="D129" s="6">
        <v>457722</v>
      </c>
      <c r="E129" s="4" t="s">
        <v>253</v>
      </c>
      <c r="F129" s="4"/>
    </row>
    <row r="130" spans="2:6" ht="20" customHeight="1" x14ac:dyDescent="0.35">
      <c r="B130" s="1" t="s">
        <v>254</v>
      </c>
      <c r="C130" s="1" t="s">
        <v>372</v>
      </c>
      <c r="D130" s="6">
        <v>2469081</v>
      </c>
      <c r="E130" s="4" t="s">
        <v>255</v>
      </c>
      <c r="F130" s="4"/>
    </row>
    <row r="131" spans="2:6" ht="20" customHeight="1" x14ac:dyDescent="0.35">
      <c r="B131" s="1" t="s">
        <v>256</v>
      </c>
      <c r="C131" s="1" t="s">
        <v>373</v>
      </c>
      <c r="D131" s="6">
        <v>414088</v>
      </c>
      <c r="E131" s="4" t="s">
        <v>257</v>
      </c>
      <c r="F131" s="4"/>
    </row>
    <row r="132" spans="2:6" ht="20" customHeight="1" x14ac:dyDescent="0.35">
      <c r="B132" s="1" t="s">
        <v>258</v>
      </c>
      <c r="C132" s="1" t="s">
        <v>371</v>
      </c>
      <c r="D132" s="6">
        <v>43050720</v>
      </c>
      <c r="E132" s="4" t="s">
        <v>259</v>
      </c>
      <c r="F132" s="4"/>
    </row>
    <row r="133" spans="2:6" ht="20" customHeight="1" x14ac:dyDescent="0.35">
      <c r="B133" s="1" t="s">
        <v>260</v>
      </c>
      <c r="C133" s="1" t="s">
        <v>372</v>
      </c>
      <c r="D133" s="6">
        <v>869640.1</v>
      </c>
      <c r="E133" s="4" t="s">
        <v>29</v>
      </c>
      <c r="F133" s="4"/>
    </row>
    <row r="134" spans="2:6" ht="20" customHeight="1" x14ac:dyDescent="0.35">
      <c r="B134" s="1" t="s">
        <v>261</v>
      </c>
      <c r="C134" s="1" t="s">
        <v>376</v>
      </c>
      <c r="D134" s="6">
        <v>229670.64</v>
      </c>
      <c r="E134" s="4" t="s">
        <v>262</v>
      </c>
      <c r="F134" s="4"/>
    </row>
    <row r="135" spans="2:6" ht="20" customHeight="1" x14ac:dyDescent="0.35">
      <c r="B135" s="1" t="s">
        <v>263</v>
      </c>
      <c r="C135" s="1" t="s">
        <v>373</v>
      </c>
      <c r="D135" s="6">
        <v>34065.56</v>
      </c>
      <c r="E135" s="4" t="s">
        <v>264</v>
      </c>
      <c r="F135" s="4"/>
    </row>
    <row r="136" spans="2:6" ht="20" customHeight="1" x14ac:dyDescent="0.35">
      <c r="B136" s="1" t="s">
        <v>265</v>
      </c>
      <c r="C136" s="1" t="s">
        <v>373</v>
      </c>
      <c r="D136" s="6">
        <v>26211258</v>
      </c>
      <c r="E136" s="4" t="s">
        <v>266</v>
      </c>
      <c r="F136" s="4"/>
    </row>
    <row r="137" spans="2:6" ht="20" customHeight="1" x14ac:dyDescent="0.35">
      <c r="B137" s="1" t="s">
        <v>267</v>
      </c>
      <c r="C137" s="1" t="s">
        <v>371</v>
      </c>
      <c r="D137" s="6">
        <v>92434080</v>
      </c>
      <c r="E137" s="4" t="s">
        <v>30</v>
      </c>
      <c r="F137" s="4"/>
    </row>
    <row r="138" spans="2:6" ht="20" customHeight="1" x14ac:dyDescent="0.35">
      <c r="B138" s="1" t="s">
        <v>268</v>
      </c>
      <c r="C138" s="1" t="s">
        <v>372</v>
      </c>
      <c r="D138" s="6">
        <v>88237170</v>
      </c>
      <c r="E138" s="4" t="s">
        <v>31</v>
      </c>
      <c r="F138" s="4"/>
    </row>
    <row r="139" spans="2:6" ht="20" customHeight="1" x14ac:dyDescent="0.35">
      <c r="B139" s="1" t="s">
        <v>269</v>
      </c>
      <c r="C139" s="1" t="s">
        <v>371</v>
      </c>
      <c r="D139" s="6">
        <v>5582446</v>
      </c>
      <c r="E139" s="4" t="s">
        <v>270</v>
      </c>
      <c r="F139" s="4"/>
    </row>
    <row r="140" spans="2:6" ht="20" customHeight="1" x14ac:dyDescent="0.35">
      <c r="B140" s="1" t="s">
        <v>271</v>
      </c>
      <c r="C140" s="1" t="s">
        <v>373</v>
      </c>
      <c r="D140" s="6">
        <v>530001</v>
      </c>
      <c r="E140" s="4" t="s">
        <v>272</v>
      </c>
      <c r="F140" s="4"/>
    </row>
    <row r="141" spans="2:6" ht="20" customHeight="1" x14ac:dyDescent="0.35">
      <c r="B141" s="1" t="s">
        <v>273</v>
      </c>
      <c r="C141" s="1" t="s">
        <v>375</v>
      </c>
      <c r="D141" s="6">
        <v>236601</v>
      </c>
      <c r="E141" s="4" t="s">
        <v>274</v>
      </c>
      <c r="F141" s="4"/>
    </row>
    <row r="142" spans="2:6" ht="20" customHeight="1" x14ac:dyDescent="0.35">
      <c r="B142" s="1" t="s">
        <v>275</v>
      </c>
      <c r="C142" s="1" t="s">
        <v>372</v>
      </c>
      <c r="D142" s="6">
        <v>50957868</v>
      </c>
      <c r="E142" s="4" t="s">
        <v>32</v>
      </c>
      <c r="F142" s="4"/>
    </row>
    <row r="143" spans="2:6" ht="20" customHeight="1" x14ac:dyDescent="0.35">
      <c r="B143" s="1" t="s">
        <v>276</v>
      </c>
      <c r="C143" s="1" t="s">
        <v>372</v>
      </c>
      <c r="D143" s="6">
        <v>30339654</v>
      </c>
      <c r="E143" s="4" t="s">
        <v>33</v>
      </c>
      <c r="F143" s="4"/>
    </row>
    <row r="144" spans="2:6" ht="20" customHeight="1" x14ac:dyDescent="0.35">
      <c r="B144" s="1" t="s">
        <v>277</v>
      </c>
      <c r="C144" s="1" t="s">
        <v>371</v>
      </c>
      <c r="D144" s="6">
        <v>18456.645</v>
      </c>
      <c r="E144" s="4" t="s">
        <v>278</v>
      </c>
      <c r="F144" s="4"/>
    </row>
    <row r="145" spans="2:6" ht="20" customHeight="1" x14ac:dyDescent="0.35">
      <c r="B145" s="1" t="s">
        <v>279</v>
      </c>
      <c r="C145" s="1" t="s">
        <v>371</v>
      </c>
      <c r="D145" s="6">
        <v>539094.6</v>
      </c>
      <c r="E145" s="4" t="s">
        <v>280</v>
      </c>
      <c r="F145" s="4"/>
    </row>
    <row r="146" spans="2:6" ht="20" customHeight="1" x14ac:dyDescent="0.35">
      <c r="B146" s="1" t="s">
        <v>281</v>
      </c>
      <c r="C146" s="1" t="s">
        <v>373</v>
      </c>
      <c r="D146" s="6">
        <v>1498093</v>
      </c>
      <c r="E146" s="4" t="s">
        <v>282</v>
      </c>
      <c r="F146" s="4"/>
    </row>
    <row r="147" spans="2:6" ht="20" customHeight="1" x14ac:dyDescent="0.35">
      <c r="B147" s="1" t="s">
        <v>283</v>
      </c>
      <c r="C147" s="1" t="s">
        <v>371</v>
      </c>
      <c r="D147" s="6">
        <v>76344410</v>
      </c>
      <c r="E147" s="4" t="s">
        <v>284</v>
      </c>
      <c r="F147" s="4"/>
    </row>
    <row r="148" spans="2:6" ht="20" customHeight="1" x14ac:dyDescent="0.35">
      <c r="B148" s="1" t="s">
        <v>285</v>
      </c>
      <c r="C148" s="1" t="s">
        <v>373</v>
      </c>
      <c r="D148" s="6">
        <v>633629</v>
      </c>
      <c r="E148" s="4" t="s">
        <v>286</v>
      </c>
      <c r="F148" s="4"/>
    </row>
    <row r="149" spans="2:6" ht="20" customHeight="1" x14ac:dyDescent="0.35">
      <c r="B149" s="1" t="s">
        <v>287</v>
      </c>
      <c r="C149" s="1" t="s">
        <v>374</v>
      </c>
      <c r="D149" s="6">
        <v>2583595</v>
      </c>
      <c r="E149" s="4" t="s">
        <v>288</v>
      </c>
      <c r="F149" s="4"/>
    </row>
    <row r="150" spans="2:6" ht="20" customHeight="1" x14ac:dyDescent="0.35">
      <c r="B150" s="1" t="s">
        <v>289</v>
      </c>
      <c r="C150" s="1" t="s">
        <v>373</v>
      </c>
      <c r="D150" s="6">
        <v>4335325</v>
      </c>
      <c r="E150" s="4" t="s">
        <v>290</v>
      </c>
      <c r="F150" s="4"/>
    </row>
    <row r="151" spans="2:6" ht="20" customHeight="1" x14ac:dyDescent="0.35">
      <c r="B151" s="1" t="s">
        <v>291</v>
      </c>
      <c r="C151" s="1" t="s">
        <v>371</v>
      </c>
      <c r="D151" s="6">
        <v>111131470</v>
      </c>
      <c r="E151" s="4" t="s">
        <v>34</v>
      </c>
      <c r="F151" s="4"/>
    </row>
    <row r="152" spans="2:6" ht="20" customHeight="1" x14ac:dyDescent="0.35">
      <c r="B152" s="1" t="s">
        <v>292</v>
      </c>
      <c r="C152" s="1" t="s">
        <v>371</v>
      </c>
      <c r="D152" s="6">
        <v>2081424.4</v>
      </c>
      <c r="E152" s="4" t="s">
        <v>293</v>
      </c>
      <c r="F152" s="4"/>
    </row>
    <row r="153" spans="2:6" ht="20" customHeight="1" x14ac:dyDescent="0.35">
      <c r="B153" s="1" t="s">
        <v>294</v>
      </c>
      <c r="C153" s="1" t="s">
        <v>373</v>
      </c>
      <c r="D153" s="6">
        <v>19822.5</v>
      </c>
      <c r="E153" s="4" t="s">
        <v>295</v>
      </c>
      <c r="F153" s="4"/>
    </row>
    <row r="154" spans="2:6" ht="20" customHeight="1" x14ac:dyDescent="0.35">
      <c r="B154" s="1" t="s">
        <v>296</v>
      </c>
      <c r="C154" s="1" t="s">
        <v>372</v>
      </c>
      <c r="D154" s="6">
        <v>7604522.5</v>
      </c>
      <c r="E154" s="4" t="s">
        <v>297</v>
      </c>
      <c r="F154" s="4"/>
    </row>
    <row r="155" spans="2:6" ht="20" customHeight="1" x14ac:dyDescent="0.35">
      <c r="B155" s="1" t="s">
        <v>298</v>
      </c>
      <c r="C155" s="1" t="s">
        <v>371</v>
      </c>
      <c r="D155" s="6">
        <v>93995210</v>
      </c>
      <c r="E155" s="4" t="s">
        <v>299</v>
      </c>
      <c r="F155" s="4"/>
    </row>
    <row r="156" spans="2:6" ht="20" customHeight="1" x14ac:dyDescent="0.35">
      <c r="B156" s="1" t="s">
        <v>300</v>
      </c>
      <c r="C156" s="1" t="s">
        <v>372</v>
      </c>
      <c r="D156" s="6">
        <v>142392530</v>
      </c>
      <c r="E156" s="4" t="s">
        <v>35</v>
      </c>
      <c r="F156" s="4"/>
    </row>
    <row r="157" spans="2:6" ht="20" customHeight="1" x14ac:dyDescent="0.35">
      <c r="B157" s="1" t="s">
        <v>301</v>
      </c>
      <c r="C157" s="1" t="s">
        <v>374</v>
      </c>
      <c r="D157" s="6">
        <v>926737000</v>
      </c>
      <c r="E157" s="4" t="s">
        <v>36</v>
      </c>
      <c r="F157" s="4"/>
    </row>
    <row r="158" spans="2:6" ht="20" customHeight="1" x14ac:dyDescent="0.35">
      <c r="B158" s="1" t="s">
        <v>302</v>
      </c>
      <c r="C158" s="1" t="s">
        <v>371</v>
      </c>
      <c r="D158" s="6">
        <v>3685192</v>
      </c>
      <c r="E158" s="4" t="s">
        <v>303</v>
      </c>
      <c r="F158" s="4"/>
    </row>
    <row r="159" spans="2:6" ht="20" customHeight="1" x14ac:dyDescent="0.35">
      <c r="B159" s="1" t="s">
        <v>304</v>
      </c>
      <c r="C159" s="1" t="s">
        <v>376</v>
      </c>
      <c r="D159" s="6">
        <v>466865.06</v>
      </c>
      <c r="E159" s="4" t="s">
        <v>305</v>
      </c>
      <c r="F159" s="4"/>
    </row>
    <row r="160" spans="2:6" ht="20" customHeight="1" x14ac:dyDescent="0.35">
      <c r="B160" s="1" t="s">
        <v>306</v>
      </c>
      <c r="C160" s="1" t="s">
        <v>375</v>
      </c>
      <c r="D160" s="6">
        <v>1516839</v>
      </c>
      <c r="E160" s="4" t="s">
        <v>307</v>
      </c>
      <c r="F160" s="4"/>
    </row>
    <row r="161" spans="2:6" ht="20" customHeight="1" x14ac:dyDescent="0.35">
      <c r="B161" s="1" t="s">
        <v>308</v>
      </c>
      <c r="C161" s="1" t="s">
        <v>371</v>
      </c>
      <c r="D161" s="6">
        <v>53227024</v>
      </c>
      <c r="E161" s="4" t="s">
        <v>309</v>
      </c>
      <c r="F161" s="4"/>
    </row>
    <row r="162" spans="2:6" ht="20" customHeight="1" x14ac:dyDescent="0.35">
      <c r="B162" s="1" t="s">
        <v>310</v>
      </c>
      <c r="C162" s="1" t="s">
        <v>373</v>
      </c>
      <c r="D162" s="6">
        <v>17505.689999999999</v>
      </c>
      <c r="E162" s="4" t="s">
        <v>311</v>
      </c>
      <c r="F162" s="4"/>
    </row>
  </sheetData>
  <mergeCells count="1">
    <mergeCell ref="B2:E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E99623-A2E1-468E-8E80-BF5B289A4C51}">
  <dimension ref="B2:L34"/>
  <sheetViews>
    <sheetView zoomScaleNormal="100" workbookViewId="0"/>
  </sheetViews>
  <sheetFormatPr defaultRowHeight="14.5" x14ac:dyDescent="0.35"/>
  <cols>
    <col min="1" max="1" width="3.453125" style="1" customWidth="1"/>
    <col min="2" max="2" width="28.7265625" style="1" bestFit="1" customWidth="1"/>
    <col min="3" max="3" width="15" style="1" bestFit="1" customWidth="1"/>
    <col min="4" max="4" width="12.54296875" style="1" bestFit="1" customWidth="1"/>
    <col min="5" max="6" width="12.54296875" style="1" customWidth="1"/>
    <col min="7" max="7" width="3.453125" style="1" customWidth="1"/>
    <col min="8" max="8" width="17.7265625" style="1" bestFit="1" customWidth="1"/>
    <col min="9" max="10" width="12.6328125" style="1" customWidth="1"/>
    <col min="11" max="11" width="3.54296875" style="1" customWidth="1"/>
    <col min="12" max="12" width="12.7265625" style="1" customWidth="1"/>
    <col min="13" max="16384" width="8.7265625" style="1"/>
  </cols>
  <sheetData>
    <row r="2" spans="2:12" ht="40" customHeight="1" x14ac:dyDescent="0.35">
      <c r="B2" s="7" t="s">
        <v>314</v>
      </c>
      <c r="C2" s="7"/>
      <c r="D2" s="7"/>
      <c r="E2" s="7"/>
      <c r="F2" s="7"/>
    </row>
    <row r="3" spans="2:12" ht="10" customHeight="1" x14ac:dyDescent="0.35"/>
    <row r="4" spans="2:12" ht="20" customHeight="1" thickBot="1" x14ac:dyDescent="0.4">
      <c r="B4" s="2" t="s">
        <v>345</v>
      </c>
      <c r="C4" s="2" t="s">
        <v>346</v>
      </c>
      <c r="D4" s="2" t="s">
        <v>347</v>
      </c>
      <c r="E4" s="2" t="s">
        <v>348</v>
      </c>
      <c r="F4" s="2" t="s">
        <v>350</v>
      </c>
      <c r="H4" s="2" t="s">
        <v>346</v>
      </c>
      <c r="I4" s="2" t="s">
        <v>361</v>
      </c>
      <c r="J4" s="2" t="s">
        <v>349</v>
      </c>
      <c r="L4" s="2" t="s">
        <v>378</v>
      </c>
    </row>
    <row r="5" spans="2:12" ht="20" customHeight="1" thickTop="1" x14ac:dyDescent="0.35">
      <c r="B5" s="1" t="s">
        <v>315</v>
      </c>
      <c r="C5" s="4" t="s">
        <v>356</v>
      </c>
      <c r="D5" s="4">
        <v>62.713681967545583</v>
      </c>
      <c r="E5" s="3" t="str">
        <f>IF(D5&gt;=60,"PASS","FAIL")</f>
        <v>PASS</v>
      </c>
      <c r="F5" s="3" t="str">
        <f>IF(D5&gt;=90,"A",IF(D5&gt;=80,"B",IF(D5&gt;=70,"C",IF(D5&gt;=60,"D","F"))))</f>
        <v>D</v>
      </c>
      <c r="H5" s="1" t="s">
        <v>353</v>
      </c>
      <c r="I5" s="3">
        <f t="shared" ref="I5:I14" si="0">COUNTIFS($C$5:$C$34,H5)</f>
        <v>3</v>
      </c>
      <c r="J5" s="9">
        <f t="shared" ref="J5:J14" si="1">AVERAGEIFS($D$5:$D$34,$C$5:$C$34,H5)</f>
        <v>89.217417810820692</v>
      </c>
      <c r="L5" s="10">
        <f>IFERROR(AVERAGEIFS($D$5:$D$34,$C$5:$C$34,H5),"ERROR")</f>
        <v>89.217417810820692</v>
      </c>
    </row>
    <row r="6" spans="2:12" ht="20" customHeight="1" x14ac:dyDescent="0.35">
      <c r="B6" s="1" t="s">
        <v>316</v>
      </c>
      <c r="C6" s="4" t="s">
        <v>355</v>
      </c>
      <c r="D6" s="4">
        <v>97.015355754653498</v>
      </c>
      <c r="E6" s="3" t="str">
        <f>IF(D6&gt;=60,"PASS","FAIL")</f>
        <v>PASS</v>
      </c>
      <c r="F6" s="3" t="str">
        <f>IF(D6&gt;=90,"A",IF(D6&gt;=80,"B",IF(D6&gt;=70,"C",IF(D6&gt;=60,"D","F"))))</f>
        <v>A</v>
      </c>
      <c r="H6" s="1" t="s">
        <v>354</v>
      </c>
      <c r="I6" s="3">
        <f t="shared" si="0"/>
        <v>1</v>
      </c>
      <c r="J6" s="9">
        <f t="shared" si="1"/>
        <v>63.250860210836038</v>
      </c>
      <c r="L6" s="10">
        <f>IFERROR(AVERAGEIFS($D$5:$D$34,$C$5:$C$34,H6),"ERROR")</f>
        <v>63.250860210836038</v>
      </c>
    </row>
    <row r="7" spans="2:12" ht="20" customHeight="1" x14ac:dyDescent="0.35">
      <c r="B7" s="1" t="s">
        <v>317</v>
      </c>
      <c r="C7" s="4" t="s">
        <v>351</v>
      </c>
      <c r="D7" s="4">
        <v>59.85105129915511</v>
      </c>
      <c r="E7" s="3" t="str">
        <f t="shared" ref="E7:E34" si="2">IF(D7&gt;=60,"PASS","FAIL")</f>
        <v>FAIL</v>
      </c>
      <c r="F7" s="3" t="str">
        <f t="shared" ref="F7:F34" si="3">IF(D7&gt;=90,"A",IF(D7&gt;=80,"B",IF(D7&gt;=70,"C",IF(D7&gt;=60,"D","F"))))</f>
        <v>F</v>
      </c>
      <c r="H7" s="1" t="s">
        <v>358</v>
      </c>
      <c r="I7" s="3">
        <f t="shared" si="0"/>
        <v>0</v>
      </c>
      <c r="J7" s="9" t="e">
        <f t="shared" si="1"/>
        <v>#DIV/0!</v>
      </c>
      <c r="L7" s="10" t="str">
        <f>IFERROR(AVERAGEIFS($D$5:$D$34,$C$5:$C$34,H7),"ERROR")</f>
        <v>ERROR</v>
      </c>
    </row>
    <row r="8" spans="2:12" ht="20" customHeight="1" x14ac:dyDescent="0.35">
      <c r="B8" s="1" t="s">
        <v>318</v>
      </c>
      <c r="C8" s="4" t="s">
        <v>351</v>
      </c>
      <c r="D8" s="4">
        <v>40.858225380247688</v>
      </c>
      <c r="E8" s="3" t="str">
        <f t="shared" si="2"/>
        <v>FAIL</v>
      </c>
      <c r="F8" s="3" t="str">
        <f t="shared" si="3"/>
        <v>F</v>
      </c>
      <c r="H8" s="1" t="s">
        <v>351</v>
      </c>
      <c r="I8" s="3">
        <f t="shared" si="0"/>
        <v>9</v>
      </c>
      <c r="J8" s="9">
        <f t="shared" si="1"/>
        <v>73.982218569142375</v>
      </c>
      <c r="L8" s="10">
        <f>IFERROR(AVERAGEIFS($D$5:$D$34,$C$5:$C$34,H8),"ERROR")</f>
        <v>73.982218569142375</v>
      </c>
    </row>
    <row r="9" spans="2:12" ht="20" customHeight="1" x14ac:dyDescent="0.35">
      <c r="B9" s="1" t="s">
        <v>319</v>
      </c>
      <c r="C9" s="4" t="s">
        <v>360</v>
      </c>
      <c r="D9" s="4">
        <v>100</v>
      </c>
      <c r="E9" s="3" t="str">
        <f t="shared" si="2"/>
        <v>PASS</v>
      </c>
      <c r="F9" s="3" t="str">
        <f t="shared" si="3"/>
        <v>A</v>
      </c>
      <c r="H9" s="1" t="s">
        <v>352</v>
      </c>
      <c r="I9" s="3">
        <f t="shared" si="0"/>
        <v>2</v>
      </c>
      <c r="J9" s="9">
        <f t="shared" si="1"/>
        <v>58.125182723459986</v>
      </c>
      <c r="L9" s="10">
        <f>IFERROR(AVERAGEIFS($D$5:$D$34,$C$5:$C$34,H9),"ERROR")</f>
        <v>58.125182723459986</v>
      </c>
    </row>
    <row r="10" spans="2:12" ht="20" customHeight="1" x14ac:dyDescent="0.35">
      <c r="B10" s="1" t="s">
        <v>320</v>
      </c>
      <c r="C10" s="4" t="s">
        <v>351</v>
      </c>
      <c r="D10" s="4">
        <v>100</v>
      </c>
      <c r="E10" s="3" t="str">
        <f t="shared" si="2"/>
        <v>PASS</v>
      </c>
      <c r="F10" s="3" t="str">
        <f t="shared" si="3"/>
        <v>A</v>
      </c>
      <c r="H10" s="1" t="s">
        <v>357</v>
      </c>
      <c r="I10" s="3">
        <f t="shared" si="0"/>
        <v>2</v>
      </c>
      <c r="J10" s="9">
        <f t="shared" si="1"/>
        <v>60.975360817507848</v>
      </c>
      <c r="L10" s="10">
        <f>IFERROR(AVERAGEIFS($D$5:$D$34,$C$5:$C$34,H10),"ERROR")</f>
        <v>60.975360817507848</v>
      </c>
    </row>
    <row r="11" spans="2:12" ht="20" customHeight="1" x14ac:dyDescent="0.35">
      <c r="B11" s="1" t="s">
        <v>321</v>
      </c>
      <c r="C11" s="4" t="s">
        <v>360</v>
      </c>
      <c r="D11" s="4">
        <v>100</v>
      </c>
      <c r="E11" s="3" t="str">
        <f t="shared" si="2"/>
        <v>PASS</v>
      </c>
      <c r="F11" s="3" t="str">
        <f t="shared" si="3"/>
        <v>A</v>
      </c>
      <c r="H11" s="1" t="s">
        <v>359</v>
      </c>
      <c r="I11" s="3">
        <f t="shared" si="0"/>
        <v>0</v>
      </c>
      <c r="J11" s="9" t="e">
        <f t="shared" si="1"/>
        <v>#DIV/0!</v>
      </c>
      <c r="L11" s="10" t="str">
        <f>IFERROR(AVERAGEIFS($D$5:$D$34,$C$5:$C$34,H11),"ERROR")</f>
        <v>ERROR</v>
      </c>
    </row>
    <row r="12" spans="2:12" ht="20" customHeight="1" x14ac:dyDescent="0.35">
      <c r="B12" s="1" t="s">
        <v>322</v>
      </c>
      <c r="C12" s="4" t="s">
        <v>352</v>
      </c>
      <c r="D12" s="4">
        <v>31.976514851327735</v>
      </c>
      <c r="E12" s="3" t="str">
        <f t="shared" si="2"/>
        <v>FAIL</v>
      </c>
      <c r="F12" s="3" t="str">
        <f t="shared" si="3"/>
        <v>F</v>
      </c>
      <c r="H12" s="1" t="s">
        <v>355</v>
      </c>
      <c r="I12" s="3">
        <f t="shared" si="0"/>
        <v>5</v>
      </c>
      <c r="J12" s="9">
        <f t="shared" si="1"/>
        <v>90.056286184306956</v>
      </c>
      <c r="L12" s="10">
        <f>IFERROR(AVERAGEIFS($D$5:$D$34,$C$5:$C$34,H12),"ERROR")</f>
        <v>90.056286184306956</v>
      </c>
    </row>
    <row r="13" spans="2:12" ht="20" customHeight="1" x14ac:dyDescent="0.35">
      <c r="B13" s="1" t="s">
        <v>323</v>
      </c>
      <c r="C13" s="4" t="s">
        <v>352</v>
      </c>
      <c r="D13" s="4">
        <v>84.273850595592236</v>
      </c>
      <c r="E13" s="3" t="str">
        <f t="shared" si="2"/>
        <v>PASS</v>
      </c>
      <c r="F13" s="3" t="str">
        <f t="shared" si="3"/>
        <v>B</v>
      </c>
      <c r="H13" s="1" t="s">
        <v>356</v>
      </c>
      <c r="I13" s="3">
        <f t="shared" si="0"/>
        <v>3</v>
      </c>
      <c r="J13" s="9">
        <f t="shared" si="1"/>
        <v>62.348669789432698</v>
      </c>
      <c r="L13" s="10">
        <f>IFERROR(AVERAGEIFS($D$5:$D$34,$C$5:$C$34,H13),"ERROR")</f>
        <v>62.348669789432698</v>
      </c>
    </row>
    <row r="14" spans="2:12" ht="20" customHeight="1" x14ac:dyDescent="0.35">
      <c r="B14" s="1" t="s">
        <v>324</v>
      </c>
      <c r="C14" s="4" t="s">
        <v>357</v>
      </c>
      <c r="D14" s="4">
        <v>65.424246520317183</v>
      </c>
      <c r="E14" s="3" t="str">
        <f t="shared" si="2"/>
        <v>PASS</v>
      </c>
      <c r="F14" s="3" t="str">
        <f t="shared" si="3"/>
        <v>D</v>
      </c>
      <c r="H14" s="1" t="s">
        <v>360</v>
      </c>
      <c r="I14" s="3">
        <f t="shared" si="0"/>
        <v>5</v>
      </c>
      <c r="J14" s="9">
        <f t="shared" si="1"/>
        <v>94.508912126474769</v>
      </c>
      <c r="L14" s="10">
        <f>IFERROR(AVERAGEIFS($D$5:$D$34,$C$5:$C$34,H14),"ERROR")</f>
        <v>94.508912126474769</v>
      </c>
    </row>
    <row r="15" spans="2:12" ht="20" customHeight="1" x14ac:dyDescent="0.35">
      <c r="B15" s="1" t="s">
        <v>325</v>
      </c>
      <c r="C15" s="4" t="s">
        <v>356</v>
      </c>
      <c r="D15" s="4">
        <v>70.301676138843064</v>
      </c>
      <c r="E15" s="3" t="str">
        <f t="shared" si="2"/>
        <v>PASS</v>
      </c>
      <c r="F15" s="3" t="str">
        <f t="shared" si="3"/>
        <v>C</v>
      </c>
    </row>
    <row r="16" spans="2:12" ht="20" customHeight="1" x14ac:dyDescent="0.35">
      <c r="B16" s="1" t="s">
        <v>326</v>
      </c>
      <c r="C16" s="4" t="s">
        <v>353</v>
      </c>
      <c r="D16" s="4">
        <v>67.652253432462118</v>
      </c>
      <c r="E16" s="3" t="str">
        <f t="shared" si="2"/>
        <v>PASS</v>
      </c>
      <c r="F16" s="3" t="str">
        <f t="shared" si="3"/>
        <v>D</v>
      </c>
    </row>
    <row r="17" spans="2:6" ht="20" customHeight="1" x14ac:dyDescent="0.35">
      <c r="B17" s="1" t="s">
        <v>327</v>
      </c>
      <c r="C17" s="4" t="s">
        <v>357</v>
      </c>
      <c r="D17" s="4">
        <v>56.526475114698513</v>
      </c>
      <c r="E17" s="3" t="str">
        <f t="shared" si="2"/>
        <v>FAIL</v>
      </c>
      <c r="F17" s="3" t="str">
        <f t="shared" si="3"/>
        <v>F</v>
      </c>
    </row>
    <row r="18" spans="2:6" ht="20" customHeight="1" x14ac:dyDescent="0.35">
      <c r="B18" s="1" t="s">
        <v>328</v>
      </c>
      <c r="C18" s="4" t="s">
        <v>355</v>
      </c>
      <c r="D18" s="4">
        <v>79.596777057981825</v>
      </c>
      <c r="E18" s="3" t="str">
        <f t="shared" si="2"/>
        <v>PASS</v>
      </c>
      <c r="F18" s="3" t="str">
        <f t="shared" si="3"/>
        <v>C</v>
      </c>
    </row>
    <row r="19" spans="2:6" ht="20" customHeight="1" x14ac:dyDescent="0.35">
      <c r="B19" s="1" t="s">
        <v>329</v>
      </c>
      <c r="C19" s="4" t="s">
        <v>360</v>
      </c>
      <c r="D19" s="4">
        <v>72.544560632373901</v>
      </c>
      <c r="E19" s="3" t="str">
        <f t="shared" si="2"/>
        <v>PASS</v>
      </c>
      <c r="F19" s="3" t="str">
        <f t="shared" si="3"/>
        <v>C</v>
      </c>
    </row>
    <row r="20" spans="2:6" ht="20" customHeight="1" x14ac:dyDescent="0.35">
      <c r="B20" s="1" t="s">
        <v>330</v>
      </c>
      <c r="C20" s="4" t="s">
        <v>351</v>
      </c>
      <c r="D20" s="4">
        <v>63.221794271549101</v>
      </c>
      <c r="E20" s="3" t="str">
        <f t="shared" si="2"/>
        <v>PASS</v>
      </c>
      <c r="F20" s="3" t="str">
        <f t="shared" si="3"/>
        <v>D</v>
      </c>
    </row>
    <row r="21" spans="2:6" ht="20" customHeight="1" x14ac:dyDescent="0.35">
      <c r="B21" s="1" t="s">
        <v>331</v>
      </c>
      <c r="C21" s="4" t="s">
        <v>351</v>
      </c>
      <c r="D21" s="4">
        <v>69.782730377949704</v>
      </c>
      <c r="E21" s="3" t="str">
        <f t="shared" si="2"/>
        <v>PASS</v>
      </c>
      <c r="F21" s="3" t="str">
        <f t="shared" si="3"/>
        <v>D</v>
      </c>
    </row>
    <row r="22" spans="2:6" ht="20" customHeight="1" x14ac:dyDescent="0.35">
      <c r="B22" s="1" t="s">
        <v>332</v>
      </c>
      <c r="C22" s="4" t="s">
        <v>355</v>
      </c>
      <c r="D22" s="4">
        <v>100</v>
      </c>
      <c r="E22" s="3" t="str">
        <f t="shared" si="2"/>
        <v>PASS</v>
      </c>
      <c r="F22" s="3" t="str">
        <f t="shared" si="3"/>
        <v>A</v>
      </c>
    </row>
    <row r="23" spans="2:6" ht="20" customHeight="1" x14ac:dyDescent="0.35">
      <c r="B23" s="1" t="s">
        <v>333</v>
      </c>
      <c r="C23" s="4" t="s">
        <v>355</v>
      </c>
      <c r="D23" s="4">
        <v>73.669298108899469</v>
      </c>
      <c r="E23" s="3" t="str">
        <f t="shared" si="2"/>
        <v>PASS</v>
      </c>
      <c r="F23" s="3" t="str">
        <f t="shared" si="3"/>
        <v>C</v>
      </c>
    </row>
    <row r="24" spans="2:6" ht="20" customHeight="1" x14ac:dyDescent="0.35">
      <c r="B24" s="1" t="s">
        <v>334</v>
      </c>
      <c r="C24" s="4" t="s">
        <v>351</v>
      </c>
      <c r="D24" s="4">
        <v>75.905331618404048</v>
      </c>
      <c r="E24" s="3" t="str">
        <f t="shared" si="2"/>
        <v>PASS</v>
      </c>
      <c r="F24" s="3" t="str">
        <f t="shared" si="3"/>
        <v>C</v>
      </c>
    </row>
    <row r="25" spans="2:6" ht="20" customHeight="1" x14ac:dyDescent="0.35">
      <c r="B25" s="1" t="s">
        <v>335</v>
      </c>
      <c r="C25" s="4" t="s">
        <v>351</v>
      </c>
      <c r="D25" s="4">
        <v>69.115295191511748</v>
      </c>
      <c r="E25" s="3" t="str">
        <f t="shared" si="2"/>
        <v>PASS</v>
      </c>
      <c r="F25" s="3" t="str">
        <f t="shared" si="3"/>
        <v>D</v>
      </c>
    </row>
    <row r="26" spans="2:6" ht="20" customHeight="1" x14ac:dyDescent="0.35">
      <c r="B26" s="1" t="s">
        <v>336</v>
      </c>
      <c r="C26" s="4" t="s">
        <v>355</v>
      </c>
      <c r="D26" s="4">
        <v>100</v>
      </c>
      <c r="E26" s="3" t="str">
        <f t="shared" si="2"/>
        <v>PASS</v>
      </c>
      <c r="F26" s="3" t="str">
        <f t="shared" si="3"/>
        <v>A</v>
      </c>
    </row>
    <row r="27" spans="2:6" ht="20" customHeight="1" x14ac:dyDescent="0.35">
      <c r="B27" s="1" t="s">
        <v>337</v>
      </c>
      <c r="C27" s="4" t="s">
        <v>356</v>
      </c>
      <c r="D27" s="4">
        <v>54.030651261909433</v>
      </c>
      <c r="E27" s="3" t="str">
        <f t="shared" si="2"/>
        <v>FAIL</v>
      </c>
      <c r="F27" s="3" t="str">
        <f t="shared" si="3"/>
        <v>F</v>
      </c>
    </row>
    <row r="28" spans="2:6" ht="20" customHeight="1" x14ac:dyDescent="0.35">
      <c r="B28" s="1" t="s">
        <v>338</v>
      </c>
      <c r="C28" s="4" t="s">
        <v>353</v>
      </c>
      <c r="D28" s="4">
        <v>100</v>
      </c>
      <c r="E28" s="3" t="str">
        <f t="shared" si="2"/>
        <v>PASS</v>
      </c>
      <c r="F28" s="3" t="str">
        <f t="shared" si="3"/>
        <v>A</v>
      </c>
    </row>
    <row r="29" spans="2:6" ht="20" customHeight="1" x14ac:dyDescent="0.35">
      <c r="B29" s="1" t="s">
        <v>339</v>
      </c>
      <c r="C29" s="4" t="s">
        <v>351</v>
      </c>
      <c r="D29" s="4">
        <v>87.105538983463973</v>
      </c>
      <c r="E29" s="3" t="str">
        <f t="shared" si="2"/>
        <v>PASS</v>
      </c>
      <c r="F29" s="3" t="str">
        <f t="shared" si="3"/>
        <v>B</v>
      </c>
    </row>
    <row r="30" spans="2:6" ht="20" customHeight="1" x14ac:dyDescent="0.35">
      <c r="B30" s="1" t="s">
        <v>340</v>
      </c>
      <c r="C30" s="4" t="s">
        <v>360</v>
      </c>
      <c r="D30" s="4">
        <v>100</v>
      </c>
      <c r="E30" s="3" t="str">
        <f t="shared" si="2"/>
        <v>PASS</v>
      </c>
      <c r="F30" s="3" t="str">
        <f t="shared" si="3"/>
        <v>A</v>
      </c>
    </row>
    <row r="31" spans="2:6" ht="20" customHeight="1" x14ac:dyDescent="0.35">
      <c r="B31" s="1" t="s">
        <v>341</v>
      </c>
      <c r="C31" s="4" t="s">
        <v>351</v>
      </c>
      <c r="D31" s="4">
        <v>100</v>
      </c>
      <c r="E31" s="3" t="str">
        <f t="shared" si="2"/>
        <v>PASS</v>
      </c>
      <c r="F31" s="3" t="str">
        <f t="shared" si="3"/>
        <v>A</v>
      </c>
    </row>
    <row r="32" spans="2:6" ht="20" customHeight="1" x14ac:dyDescent="0.35">
      <c r="B32" s="1" t="s">
        <v>342</v>
      </c>
      <c r="C32" s="4" t="s">
        <v>353</v>
      </c>
      <c r="D32" s="4">
        <v>100</v>
      </c>
      <c r="E32" s="3" t="str">
        <f t="shared" si="2"/>
        <v>PASS</v>
      </c>
      <c r="F32" s="3" t="str">
        <f t="shared" si="3"/>
        <v>A</v>
      </c>
    </row>
    <row r="33" spans="2:6" ht="20" customHeight="1" x14ac:dyDescent="0.35">
      <c r="B33" s="1" t="s">
        <v>343</v>
      </c>
      <c r="C33" s="4" t="s">
        <v>360</v>
      </c>
      <c r="D33" s="4">
        <v>100</v>
      </c>
      <c r="E33" s="3" t="str">
        <f t="shared" si="2"/>
        <v>PASS</v>
      </c>
      <c r="F33" s="3" t="str">
        <f t="shared" si="3"/>
        <v>A</v>
      </c>
    </row>
    <row r="34" spans="2:6" ht="20" customHeight="1" x14ac:dyDescent="0.35">
      <c r="B34" s="1" t="s">
        <v>344</v>
      </c>
      <c r="C34" s="4" t="s">
        <v>354</v>
      </c>
      <c r="D34" s="4">
        <v>63.250860210836038</v>
      </c>
      <c r="E34" s="3" t="str">
        <f t="shared" si="2"/>
        <v>PASS</v>
      </c>
      <c r="F34" s="3" t="str">
        <f t="shared" si="3"/>
        <v>D</v>
      </c>
    </row>
  </sheetData>
  <mergeCells count="1">
    <mergeCell ref="B2:F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Quiz3-Sheet1-S02</vt:lpstr>
      <vt:lpstr>Quiz3-Sheet2-S02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Brian Park</dc:creator>
  <cp:lastModifiedBy>Brian Park</cp:lastModifiedBy>
  <dcterms:created xsi:type="dcterms:W3CDTF">2024-01-25T01:45:02Z</dcterms:created>
  <dcterms:modified xsi:type="dcterms:W3CDTF">2024-02-23T14:53:58Z</dcterms:modified>
</cp:coreProperties>
</file>