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timelines/timeline1.xml" ContentType="application/vnd.ms-excel.timelin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2023\BUSI201-F2023-Final\"/>
    </mc:Choice>
  </mc:AlternateContent>
  <xr:revisionPtr revIDLastSave="0" documentId="13_ncr:1_{7FC16ECA-83AF-478E-B3AC-795F3D05AD05}" xr6:coauthVersionLast="47" xr6:coauthVersionMax="47" xr10:uidLastSave="{00000000-0000-0000-0000-000000000000}"/>
  <bookViews>
    <workbookView xWindow="-28920" yWindow="-120" windowWidth="29040" windowHeight="15720" xr2:uid="{5DB8FA3A-2BB8-48BB-B48E-81E6580A7CFB}"/>
  </bookViews>
  <sheets>
    <sheet name="P01" sheetId="35" r:id="rId1"/>
    <sheet name="P02" sheetId="21" r:id="rId2"/>
    <sheet name="P03-1" sheetId="22" r:id="rId3"/>
    <sheet name="P03-2" sheetId="46" r:id="rId4"/>
    <sheet name="P03-3" sheetId="52" r:id="rId5"/>
    <sheet name="P04-1" sheetId="49" r:id="rId6"/>
    <sheet name="P04-2" sheetId="50" r:id="rId7"/>
    <sheet name="P05-1" sheetId="19" r:id="rId8"/>
    <sheet name="P05-2" sheetId="48" r:id="rId9"/>
    <sheet name="P06" sheetId="47" r:id="rId10"/>
    <sheet name="P07" sheetId="51" r:id="rId11"/>
    <sheet name="P08" sheetId="45" r:id="rId12"/>
  </sheets>
  <definedNames>
    <definedName name="_xlnm._FilterDatabase" localSheetId="0" hidden="1">'P01'!$B$3:$H$3</definedName>
    <definedName name="_xlnm._FilterDatabase" localSheetId="1" hidden="1">'P02'!$B$3:$C$3</definedName>
    <definedName name="_xlnm._FilterDatabase" localSheetId="2" hidden="1">'P03-1'!$B$2:$F$2</definedName>
    <definedName name="_xlnm._FilterDatabase" localSheetId="3" hidden="1">'P03-2'!$B$2:$F$52</definedName>
    <definedName name="_xlnm._FilterDatabase" localSheetId="4" hidden="1">'P03-3'!$B$2:$F$2</definedName>
    <definedName name="_xlnm._FilterDatabase" localSheetId="5" hidden="1">'P04-1'!$B$2:$F$2</definedName>
    <definedName name="_xlnm._FilterDatabase" localSheetId="6" hidden="1">'P04-2'!$B$2:$F$2</definedName>
    <definedName name="_xlnm._FilterDatabase" localSheetId="7" hidden="1">'P05-1'!$B$2:$E$2</definedName>
    <definedName name="_xlnm._FilterDatabase" localSheetId="8" hidden="1">'P05-2'!$B$2:$D$2</definedName>
    <definedName name="_xlnm._FilterDatabase" localSheetId="9" hidden="1">'P06'!$B$2:$G$2</definedName>
    <definedName name="_xlnm._FilterDatabase" localSheetId="10" hidden="1">'P07'!$B$2:$G$2</definedName>
    <definedName name="NativeTimeline_Date">#N/A</definedName>
  </definedNames>
  <calcPr calcId="191029"/>
  <pivotCaches>
    <pivotCache cacheId="4" r:id="rId13"/>
    <pivotCache cacheId="11" r:id="rId14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5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21" l="1"/>
  <c r="P10" i="21"/>
  <c r="O10" i="21"/>
  <c r="N10" i="21"/>
  <c r="Q4" i="21"/>
  <c r="P4" i="21"/>
  <c r="O4" i="21"/>
  <c r="N4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5" i="21"/>
  <c r="L4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5" i="21"/>
  <c r="K4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5" i="21"/>
  <c r="J4" i="21"/>
  <c r="N16" i="35"/>
  <c r="N18" i="35"/>
  <c r="M18" i="35"/>
  <c r="L18" i="35"/>
  <c r="M16" i="35"/>
  <c r="L16" i="35"/>
  <c r="K18" i="35"/>
  <c r="K16" i="35"/>
  <c r="N4" i="35"/>
  <c r="M4" i="35"/>
  <c r="L4" i="35"/>
  <c r="K4" i="35"/>
  <c r="N10" i="35"/>
  <c r="M10" i="35"/>
  <c r="L10" i="35"/>
  <c r="K10" i="35"/>
  <c r="J10" i="35"/>
  <c r="J4" i="35"/>
  <c r="B75" i="51"/>
  <c r="B74" i="51"/>
  <c r="B73" i="51"/>
  <c r="B72" i="51"/>
  <c r="B71" i="51"/>
  <c r="B70" i="51"/>
  <c r="B69" i="51"/>
  <c r="B68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B8" i="51"/>
  <c r="B7" i="51"/>
  <c r="B6" i="51"/>
  <c r="B5" i="51"/>
  <c r="B4" i="51"/>
  <c r="C6" i="45"/>
</calcChain>
</file>

<file path=xl/sharedStrings.xml><?xml version="1.0" encoding="utf-8"?>
<sst xmlns="http://schemas.openxmlformats.org/spreadsheetml/2006/main" count="1902" uniqueCount="455">
  <si>
    <t>Date</t>
  </si>
  <si>
    <t>Open</t>
  </si>
  <si>
    <t>High</t>
  </si>
  <si>
    <t>Low</t>
  </si>
  <si>
    <t>Close</t>
  </si>
  <si>
    <t>Volume</t>
  </si>
  <si>
    <t>Ticker</t>
  </si>
  <si>
    <t>Item</t>
  </si>
  <si>
    <t>Entity</t>
  </si>
  <si>
    <t>Year</t>
  </si>
  <si>
    <t>Employee</t>
  </si>
  <si>
    <t>Month</t>
  </si>
  <si>
    <t>Sales</t>
  </si>
  <si>
    <t>Employee 1</t>
  </si>
  <si>
    <t>Employee 2</t>
  </si>
  <si>
    <t>Employee 3</t>
  </si>
  <si>
    <t>Employee 4</t>
  </si>
  <si>
    <t>Employee 5</t>
  </si>
  <si>
    <t>Employee 6</t>
  </si>
  <si>
    <t>Days Worked</t>
  </si>
  <si>
    <t>Record #</t>
  </si>
  <si>
    <t>Title</t>
  </si>
  <si>
    <t>Monthly Savings</t>
  </si>
  <si>
    <t>Return on Investments</t>
  </si>
  <si>
    <t>Value</t>
  </si>
  <si>
    <t>Years to Retirement</t>
  </si>
  <si>
    <t>Retirement Account</t>
  </si>
  <si>
    <t>Course Code</t>
  </si>
  <si>
    <t>Course Name</t>
  </si>
  <si>
    <t>Department</t>
  </si>
  <si>
    <t>Credits</t>
  </si>
  <si>
    <t>Enrolled</t>
  </si>
  <si>
    <t>Waitlist</t>
  </si>
  <si>
    <t>Principles of Microeconomics</t>
  </si>
  <si>
    <t>Economics</t>
  </si>
  <si>
    <t>Comparative Politics</t>
  </si>
  <si>
    <t>Political Science</t>
  </si>
  <si>
    <t>Business</t>
  </si>
  <si>
    <t>Introduction to Engineering</t>
  </si>
  <si>
    <t>Engineering</t>
  </si>
  <si>
    <t>International Relations</t>
  </si>
  <si>
    <t>BUSI-101</t>
  </si>
  <si>
    <t>Introduction to Business</t>
  </si>
  <si>
    <t>BUSI-201</t>
  </si>
  <si>
    <t>Financial Accounting</t>
  </si>
  <si>
    <t>BUSI-202</t>
  </si>
  <si>
    <t>Principles of Marketing</t>
  </si>
  <si>
    <t>BUSI-301</t>
  </si>
  <si>
    <t>Organizational Behavior and Management</t>
  </si>
  <si>
    <t>BUSI-210</t>
  </si>
  <si>
    <t>Principles of Finance</t>
  </si>
  <si>
    <t>BUSI-220</t>
  </si>
  <si>
    <t>Business Law</t>
  </si>
  <si>
    <t>BUSI-250</t>
  </si>
  <si>
    <t>Introduction to Entrepreneurship</t>
  </si>
  <si>
    <t>BUSI-240</t>
  </si>
  <si>
    <t>Management Information Systems</t>
  </si>
  <si>
    <t>BUSI-310</t>
  </si>
  <si>
    <t>Human Resource Management</t>
  </si>
  <si>
    <t>Operations Management</t>
  </si>
  <si>
    <t>International Business</t>
  </si>
  <si>
    <t>BUSI-305</t>
  </si>
  <si>
    <t>Business Ethics and Social Responsibility</t>
  </si>
  <si>
    <t>Business Statistics</t>
  </si>
  <si>
    <t>Consumer Behavior</t>
  </si>
  <si>
    <t>Financial Management</t>
  </si>
  <si>
    <t>Strategic Management</t>
  </si>
  <si>
    <t>Business Intelligence and Analytics</t>
  </si>
  <si>
    <t>BUSI-230</t>
  </si>
  <si>
    <t>Supply Chain Management</t>
  </si>
  <si>
    <t>Managerial Accounting</t>
  </si>
  <si>
    <t>Corporate Finance</t>
  </si>
  <si>
    <t>Digital Marketing</t>
  </si>
  <si>
    <t>Leadership and Team Building</t>
  </si>
  <si>
    <t>New Venture Creation</t>
  </si>
  <si>
    <t>Employee Training and Development</t>
  </si>
  <si>
    <t>Quality Management</t>
  </si>
  <si>
    <t>Global Strategy</t>
  </si>
  <si>
    <t>BUSI-340</t>
  </si>
  <si>
    <t>Leadership and Ethics</t>
  </si>
  <si>
    <t>Project Management</t>
  </si>
  <si>
    <t>Marketing Research</t>
  </si>
  <si>
    <t>BUSI-302</t>
  </si>
  <si>
    <t>BUSI-221</t>
  </si>
  <si>
    <t>BUSI-303</t>
  </si>
  <si>
    <t>BUSI-311</t>
  </si>
  <si>
    <t>BUSI-321</t>
  </si>
  <si>
    <t>BUSI-312</t>
  </si>
  <si>
    <t>BUSI-231</t>
  </si>
  <si>
    <t>BUSI-304</t>
  </si>
  <si>
    <t>BUSI-331</t>
  </si>
  <si>
    <t>BUSI-322</t>
  </si>
  <si>
    <t>BUSI-332</t>
  </si>
  <si>
    <t>BUSI-323</t>
  </si>
  <si>
    <t>BUSI-324</t>
  </si>
  <si>
    <t>BUSI-333</t>
  </si>
  <si>
    <t>BUSI-325</t>
  </si>
  <si>
    <t>BUSI-341</t>
  </si>
  <si>
    <t>BUSI-342</t>
  </si>
  <si>
    <t>ECON-101</t>
  </si>
  <si>
    <t>ECON-201</t>
  </si>
  <si>
    <t>Principles of Macroeconomics</t>
  </si>
  <si>
    <t>ECON-301</t>
  </si>
  <si>
    <t>Intermediate Microeconomics</t>
  </si>
  <si>
    <t>ECON-302</t>
  </si>
  <si>
    <t>Intermediate Macroeconomics</t>
  </si>
  <si>
    <t>ECON-210</t>
  </si>
  <si>
    <t>Econometrics</t>
  </si>
  <si>
    <t>ECON-220</t>
  </si>
  <si>
    <t>International Trade</t>
  </si>
  <si>
    <t>ECON-230</t>
  </si>
  <si>
    <t>Development Economics</t>
  </si>
  <si>
    <t>ECON-340</t>
  </si>
  <si>
    <t>Environmental Economics</t>
  </si>
  <si>
    <t>ECON-310</t>
  </si>
  <si>
    <t>ECON-321</t>
  </si>
  <si>
    <t>Financial Economics</t>
  </si>
  <si>
    <t>Game Theory</t>
  </si>
  <si>
    <t>POLI-101</t>
  </si>
  <si>
    <t>Introduction to Political Science</t>
  </si>
  <si>
    <t>POLI-201</t>
  </si>
  <si>
    <t>POLI-301</t>
  </si>
  <si>
    <t>POLI-210</t>
  </si>
  <si>
    <t>American Government</t>
  </si>
  <si>
    <t>POLI-220</t>
  </si>
  <si>
    <t>Political Theory</t>
  </si>
  <si>
    <t>POLI-340</t>
  </si>
  <si>
    <t>Global Governance</t>
  </si>
  <si>
    <t>ENGR-101</t>
  </si>
  <si>
    <t>ENGR-201</t>
  </si>
  <si>
    <t>Statics and Dynamics</t>
  </si>
  <si>
    <t>ENGR-301</t>
  </si>
  <si>
    <t>Circuit Analysis</t>
  </si>
  <si>
    <t>ENGR-210</t>
  </si>
  <si>
    <t>Materials Science and Engineering</t>
  </si>
  <si>
    <t>ENGR-220</t>
  </si>
  <si>
    <t>Fluid Mechanics</t>
  </si>
  <si>
    <t>ENGR-230</t>
  </si>
  <si>
    <t>Computer-Aided Design and Manufacturing</t>
  </si>
  <si>
    <t>ENGR-340</t>
  </si>
  <si>
    <t>Transportation Engineering</t>
  </si>
  <si>
    <t>ENGR-310</t>
  </si>
  <si>
    <t>Control Systems Engineering</t>
  </si>
  <si>
    <t>ENGR-321</t>
  </si>
  <si>
    <t>Structural Analysis</t>
  </si>
  <si>
    <t>ENGR-331</t>
  </si>
  <si>
    <t>Introduction to Robotics</t>
  </si>
  <si>
    <t>Number of Courses Offered</t>
  </si>
  <si>
    <t>Total</t>
  </si>
  <si>
    <t>Number of Students Enrolled</t>
  </si>
  <si>
    <t>Course Information Lookup</t>
  </si>
  <si>
    <t>Capacity</t>
  </si>
  <si>
    <t>Student ID</t>
  </si>
  <si>
    <t>First Name</t>
  </si>
  <si>
    <t>Last Name</t>
  </si>
  <si>
    <t>Smith</t>
  </si>
  <si>
    <t>Johnson</t>
  </si>
  <si>
    <t>Miller</t>
  </si>
  <si>
    <t>Attendance</t>
  </si>
  <si>
    <t>Assignments</t>
  </si>
  <si>
    <t>Quizzes</t>
  </si>
  <si>
    <t>Emily</t>
  </si>
  <si>
    <t>Ethan</t>
  </si>
  <si>
    <t>Davis</t>
  </si>
  <si>
    <t>Olivia</t>
  </si>
  <si>
    <t>Martinez</t>
  </si>
  <si>
    <t>Noah</t>
  </si>
  <si>
    <t>Anderson</t>
  </si>
  <si>
    <t>Ava</t>
  </si>
  <si>
    <t>Thompson</t>
  </si>
  <si>
    <t>Liam</t>
  </si>
  <si>
    <t>Garcia</t>
  </si>
  <si>
    <t>Sophia</t>
  </si>
  <si>
    <t>Rodriguez</t>
  </si>
  <si>
    <t>Jackson</t>
  </si>
  <si>
    <t>Emma</t>
  </si>
  <si>
    <t>White</t>
  </si>
  <si>
    <t>Aiden</t>
  </si>
  <si>
    <t>Taylor</t>
  </si>
  <si>
    <t>Isabella</t>
  </si>
  <si>
    <t>Brown</t>
  </si>
  <si>
    <t>Lucas</t>
  </si>
  <si>
    <t>Mia</t>
  </si>
  <si>
    <t>Wilson</t>
  </si>
  <si>
    <t>Oliver</t>
  </si>
  <si>
    <t>Moore</t>
  </si>
  <si>
    <t>Harper</t>
  </si>
  <si>
    <t>Lee</t>
  </si>
  <si>
    <t>Benjamin</t>
  </si>
  <si>
    <t>Hall</t>
  </si>
  <si>
    <t>Amelia</t>
  </si>
  <si>
    <t>Harris</t>
  </si>
  <si>
    <t>Samuel</t>
  </si>
  <si>
    <t>Clark</t>
  </si>
  <si>
    <t>Abigail</t>
  </si>
  <si>
    <t>Turner</t>
  </si>
  <si>
    <t>Jack</t>
  </si>
  <si>
    <t>Baker</t>
  </si>
  <si>
    <t>Grace</t>
  </si>
  <si>
    <t>Lewis</t>
  </si>
  <si>
    <t>Elijah</t>
  </si>
  <si>
    <t>Young</t>
  </si>
  <si>
    <t>Charlotte</t>
  </si>
  <si>
    <t>Wright</t>
  </si>
  <si>
    <t>Caleb</t>
  </si>
  <si>
    <t>Green</t>
  </si>
  <si>
    <t>Scarlett</t>
  </si>
  <si>
    <t>Evans</t>
  </si>
  <si>
    <t>Henry</t>
  </si>
  <si>
    <t>Reed</t>
  </si>
  <si>
    <t>Madison</t>
  </si>
  <si>
    <t>Carter</t>
  </si>
  <si>
    <t>Wyatt</t>
  </si>
  <si>
    <t>Parker</t>
  </si>
  <si>
    <t>Evelyn</t>
  </si>
  <si>
    <t>Brooks</t>
  </si>
  <si>
    <t>Mason</t>
  </si>
  <si>
    <t>Hayes</t>
  </si>
  <si>
    <t>Rank</t>
  </si>
  <si>
    <t>Midterm</t>
  </si>
  <si>
    <t>Final</t>
  </si>
  <si>
    <t>Pass / Fail</t>
  </si>
  <si>
    <t>Summary Statistics (Based on Total Score)</t>
  </si>
  <si>
    <t>Minimum</t>
  </si>
  <si>
    <t>Average</t>
  </si>
  <si>
    <t>Median</t>
  </si>
  <si>
    <t>Maximum</t>
  </si>
  <si>
    <t>Pass / Fail Statistics</t>
  </si>
  <si>
    <t>Fail Rate</t>
  </si>
  <si>
    <t># Total Students</t>
  </si>
  <si>
    <t># Passing Students</t>
  </si>
  <si>
    <t># Failing Students</t>
  </si>
  <si>
    <t>Course Offerings for Spring 2024</t>
  </si>
  <si>
    <t>Barbie</t>
  </si>
  <si>
    <t>-</t>
  </si>
  <si>
    <t>Warner Bros.</t>
  </si>
  <si>
    <t>The Super Mario Bros. Movie</t>
  </si>
  <si>
    <t>Universal Pictures</t>
  </si>
  <si>
    <t>Spider-Man: Across the Spider-Verse</t>
  </si>
  <si>
    <t>Columbia Pictures</t>
  </si>
  <si>
    <t>Guardians of the Galaxy Vol. 3</t>
  </si>
  <si>
    <t>Walt Disney Studios Motion Pictures</t>
  </si>
  <si>
    <t>Oppenheimer</t>
  </si>
  <si>
    <t>The Little Mermaid</t>
  </si>
  <si>
    <t>Ant-Man and the Wasp: Quantumania</t>
  </si>
  <si>
    <t>John Wick: Chapter 4</t>
  </si>
  <si>
    <t>Lions Gate Films</t>
  </si>
  <si>
    <t>Sound of Freedom</t>
  </si>
  <si>
    <t>Angel Studios</t>
  </si>
  <si>
    <t>Taylor Swift: The Eras Tour</t>
  </si>
  <si>
    <t>Indiana Jones and the Dial of Destiny</t>
  </si>
  <si>
    <t>Mission: Impossible - Dead Reckoning Part One</t>
  </si>
  <si>
    <t>Paramount Pictures</t>
  </si>
  <si>
    <t>Transformers: Rise of the Beasts</t>
  </si>
  <si>
    <t>Creed III</t>
  </si>
  <si>
    <t>United Artists Releasing</t>
  </si>
  <si>
    <t>Elemental</t>
  </si>
  <si>
    <t>Fast X</t>
  </si>
  <si>
    <t>Five Nights at Freddy's</t>
  </si>
  <si>
    <t>Universal Pictures International (UPI)</t>
  </si>
  <si>
    <t>Teenage Mutant Ninja Turtles: Mutant Mayhem</t>
  </si>
  <si>
    <t>Scream VI</t>
  </si>
  <si>
    <t>The Flash</t>
  </si>
  <si>
    <t>The Hunger Games: The Ballad of Songbirds &amp; Snakes</t>
  </si>
  <si>
    <t>M3GAN</t>
  </si>
  <si>
    <t>Dungeons &amp; Dragons: Honor Among Thieves</t>
  </si>
  <si>
    <t>The Equalizer 3</t>
  </si>
  <si>
    <t>The Nun II</t>
  </si>
  <si>
    <t>Meg 2: The Trench</t>
  </si>
  <si>
    <t>Insidious: The Red Door</t>
  </si>
  <si>
    <t>Screen Gems</t>
  </si>
  <si>
    <t>The Marvels</t>
  </si>
  <si>
    <t>Blue Beetle</t>
  </si>
  <si>
    <t>Haunted Mansion</t>
  </si>
  <si>
    <t>Evil Dead Rise</t>
  </si>
  <si>
    <t>Trolls Band Together</t>
  </si>
  <si>
    <t>Killers of the Flower Moon</t>
  </si>
  <si>
    <t>The Exorcist: Believer</t>
  </si>
  <si>
    <t>PAW Patrol: The Mighty Movie</t>
  </si>
  <si>
    <t>Cocaine Bear</t>
  </si>
  <si>
    <t>Shazam! Fury of the Gods</t>
  </si>
  <si>
    <t>Saw X</t>
  </si>
  <si>
    <t>Air</t>
  </si>
  <si>
    <t>Jesus Revolution</t>
  </si>
  <si>
    <t>No Hard Feelings</t>
  </si>
  <si>
    <t>Sony Pictures Entertainment (SPE)</t>
  </si>
  <si>
    <t>Talk to Me</t>
  </si>
  <si>
    <t>A24</t>
  </si>
  <si>
    <t>Gran Turismo</t>
  </si>
  <si>
    <t>The Boogeyman</t>
  </si>
  <si>
    <t>A Haunting in Venice</t>
  </si>
  <si>
    <t>The Creator</t>
  </si>
  <si>
    <t>80 for Brady</t>
  </si>
  <si>
    <t>Napoleon</t>
  </si>
  <si>
    <t>Knock at the Cabin</t>
  </si>
  <si>
    <t>Wish</t>
  </si>
  <si>
    <t>Gross</t>
  </si>
  <si>
    <t># Theaters</t>
  </si>
  <si>
    <t>Distributors</t>
  </si>
  <si>
    <t>Albania</t>
  </si>
  <si>
    <t>Algeria</t>
  </si>
  <si>
    <t>Angola</t>
  </si>
  <si>
    <t>Argentina</t>
  </si>
  <si>
    <t>Australia</t>
  </si>
  <si>
    <t>Austria</t>
  </si>
  <si>
    <t>Azerbaijan</t>
  </si>
  <si>
    <t>Bahrain</t>
  </si>
  <si>
    <t>Belarus</t>
  </si>
  <si>
    <t>Belgium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</si>
  <si>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</si>
  <si>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</si>
  <si>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</si>
  <si>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</si>
  <si>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</si>
  <si>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</si>
  <si>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</si>
  <si>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</si>
  <si>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Cambodia</t>
  </si>
  <si>
    <t>Canada</t>
  </si>
  <si>
    <t>Cape Verde</t>
  </si>
  <si>
    <t>Chad</t>
  </si>
  <si>
    <t>Chile</t>
  </si>
  <si>
    <t>China</t>
  </si>
  <si>
    <t>Colombia</t>
  </si>
  <si>
    <t>Congo</t>
  </si>
  <si>
    <t>Costa Rica</t>
  </si>
  <si>
    <t>Cote d'Ivoire</t>
  </si>
  <si>
    <t>Croatia</t>
  </si>
  <si>
    <t>Cyprus</t>
  </si>
  <si>
    <t>Czechia</t>
  </si>
  <si>
    <t>Democratic Republic of Congo</t>
  </si>
  <si>
    <t>Denmark</t>
  </si>
  <si>
    <t>Ecuador</t>
  </si>
  <si>
    <t>Egypt</t>
  </si>
  <si>
    <t>El Salvador</t>
  </si>
  <si>
    <t>Estonia</t>
  </si>
  <si>
    <t>Eswatini</t>
  </si>
  <si>
    <t>Ethiopia</t>
  </si>
  <si>
    <t>Finland</t>
  </si>
  <si>
    <t>France</t>
  </si>
  <si>
    <t>Gambia</t>
  </si>
  <si>
    <t>Georgia</t>
  </si>
  <si>
    <t>Germany</t>
  </si>
  <si>
    <t>Ghana</t>
  </si>
  <si>
    <t>Greece</t>
  </si>
  <si>
    <t>Guatemala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</si>
  <si>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</si>
  <si>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</si>
  <si>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</si>
  <si>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</si>
  <si>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</si>
  <si>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</si>
  <si>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</si>
  <si>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</si>
  <si>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Italy</t>
  </si>
  <si>
    <t>Japan</t>
  </si>
  <si>
    <t>Jordan</t>
  </si>
  <si>
    <t>Kazakhstan</t>
  </si>
  <si>
    <t>Kenya</t>
  </si>
  <si>
    <t>Kuwait</t>
  </si>
  <si>
    <t>Laos</t>
  </si>
  <si>
    <t>Latvia</t>
  </si>
  <si>
    <t>Lesotho</t>
  </si>
  <si>
    <t>Lithuania</t>
  </si>
  <si>
    <t>Luxembourg</t>
  </si>
  <si>
    <t>Macao</t>
  </si>
  <si>
    <t>Madagascar</t>
  </si>
  <si>
    <t>Malawi</t>
  </si>
  <si>
    <t>Malaysia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</si>
  <si>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</si>
  <si>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</si>
  <si>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</si>
  <si>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</si>
  <si>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</si>
  <si>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</si>
  <si>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</si>
  <si>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</si>
  <si>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</si>
  <si>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</si>
  <si>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</si>
  <si>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</si>
  <si>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</si>
  <si>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</si>
  <si>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</si>
  <si>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Nigeria</t>
  </si>
  <si>
    <t>North Macedonia</t>
  </si>
  <si>
    <t>Norway</t>
  </si>
  <si>
    <t>Oman</t>
  </si>
  <si>
    <t>Pakistan</t>
  </si>
  <si>
    <t>Palestine</t>
  </si>
  <si>
    <t>Panama</t>
  </si>
  <si>
    <t>Papua New Guinea</t>
  </si>
  <si>
    <t>Paraguay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</si>
  <si>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</si>
  <si>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</si>
  <si>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</si>
  <si>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</si>
  <si>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</si>
  <si>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</si>
  <si>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</si>
  <si>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</si>
  <si>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Saudi Arabia</t>
  </si>
  <si>
    <t>Senegal</t>
  </si>
  <si>
    <t>Serbia</t>
  </si>
  <si>
    <t>Seychelles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</si>
  <si>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</si>
  <si>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</si>
  <si>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</si>
  <si>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</si>
  <si>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</si>
  <si>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</si>
  <si>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</si>
  <si>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</si>
  <si>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</si>
  <si>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Tanzania</t>
  </si>
  <si>
    <t>Thailand</t>
  </si>
  <si>
    <t>Togo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</si>
  <si>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</si>
  <si>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</si>
  <si>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</si>
  <si>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</si>
  <si>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</si>
  <si>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</si>
  <si>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</si>
  <si>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</si>
  <si>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</si>
  <si>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</si>
  <si>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Vietnam</t>
  </si>
  <si>
    <t>Zambia</t>
  </si>
  <si>
    <t>Zimbabwe</t>
  </si>
  <si>
    <t>Researchers Per Million</t>
  </si>
  <si>
    <t>GDP Per Capita</t>
  </si>
  <si>
    <t>9YAVG</t>
  </si>
  <si>
    <t>SH-HDH</t>
  </si>
  <si>
    <t>VTI</t>
  </si>
  <si>
    <t>GLD</t>
  </si>
  <si>
    <t>BDN</t>
  </si>
  <si>
    <t>VT</t>
  </si>
  <si>
    <t>Manager</t>
  </si>
  <si>
    <t>Manager 1</t>
  </si>
  <si>
    <t>Manager 2</t>
  </si>
  <si>
    <t>Monthly Sales Record</t>
  </si>
  <si>
    <t>←</t>
  </si>
  <si>
    <t>DO NOT OVERWRITE THIS CELL</t>
  </si>
  <si>
    <t>Row Labels</t>
  </si>
  <si>
    <t>Grand Total</t>
  </si>
  <si>
    <t>Column Labels</t>
  </si>
  <si>
    <t>Average of Close</t>
  </si>
  <si>
    <t>Sum of Volume</t>
  </si>
  <si>
    <t>Sum of Sales</t>
  </si>
  <si>
    <t>Qtr1</t>
  </si>
  <si>
    <t>Qtr2</t>
  </si>
  <si>
    <t>Qtr3</t>
  </si>
  <si>
    <t>Qtr4</t>
  </si>
  <si>
    <t>Sum of Days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</si>
</sst>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/yyyy"/>
    <numFmt numFmtId="165" formatCode="&quot;$&quot;#,##0.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3" fontId="0" fillId="2" borderId="2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5" fontId="0" fillId="2" borderId="4" xfId="0" applyNumberFormat="1" applyFill="1" applyBorder="1" applyAlignment="1">
      <alignment vertical="center"/>
    </xf>
    <xf numFmtId="44" fontId="0" fillId="2" borderId="4" xfId="1" applyFont="1" applyFill="1" applyBorder="1" applyAlignment="1">
      <alignment horizontal="center" vertical="center"/>
    </xf>
    <xf numFmtId="15" fontId="0" fillId="2" borderId="5" xfId="0" applyNumberFormat="1" applyFill="1" applyBorder="1" applyAlignment="1">
      <alignment vertical="center"/>
    </xf>
    <xf numFmtId="44" fontId="0" fillId="2" borderId="5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vertical="center"/>
    </xf>
    <xf numFmtId="1" fontId="0" fillId="2" borderId="5" xfId="1" applyNumberFormat="1" applyFont="1" applyFill="1" applyBorder="1" applyAlignment="1">
      <alignment horizontal="center" vertical="center"/>
    </xf>
    <xf numFmtId="10" fontId="0" fillId="2" borderId="5" xfId="1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1" fillId="3" borderId="8" xfId="0" applyNumberFormat="1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2" fontId="0" fillId="2" borderId="4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1" fontId="0" fillId="2" borderId="4" xfId="1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5" fontId="0" fillId="2" borderId="4" xfId="0" applyNumberForma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 vertical="center"/>
    </xf>
    <xf numFmtId="165" fontId="0" fillId="2" borderId="4" xfId="1" applyNumberFormat="1" applyFont="1" applyFill="1" applyBorder="1" applyAlignment="1">
      <alignment horizontal="center" vertical="center"/>
    </xf>
    <xf numFmtId="165" fontId="0" fillId="2" borderId="5" xfId="1" applyNumberFormat="1" applyFont="1" applyFill="1" applyBorder="1" applyAlignment="1">
      <alignment horizontal="center" vertical="center"/>
    </xf>
    <xf numFmtId="166" fontId="0" fillId="2" borderId="4" xfId="2" applyNumberFormat="1" applyFont="1" applyFill="1" applyBorder="1" applyAlignment="1">
      <alignment horizontal="center" vertical="center"/>
    </xf>
    <xf numFmtId="166" fontId="0" fillId="2" borderId="5" xfId="2" applyNumberFormat="1" applyFon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8" fontId="0" fillId="4" borderId="5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9" fontId="0" fillId="2" borderId="6" xfId="3" applyFont="1" applyFill="1" applyBorder="1" applyAlignment="1">
      <alignment horizontal="center" vertical="center"/>
    </xf>
    <xf numFmtId="9" fontId="0" fillId="2" borderId="10" xfId="3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/>
    <xf numFmtId="3" fontId="0" fillId="0" borderId="0" xfId="0" applyNumberFormat="1"/>
    <xf numFmtId="164" fontId="0" fillId="0" borderId="0" xfId="0" applyNumberFormat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7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1/relationships/timelineCache" Target="timelineCaches/timelineCach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R&amp;D Researchers</a:t>
            </a:r>
            <a:r>
              <a:rPr lang="en-US" baseline="0"/>
              <a:t> and GDP Per Capita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'P05-1'!$E$2</c:f>
              <c:strCache>
                <c:ptCount val="1"/>
                <c:pt idx="0">
                  <c:v>GDP Per Capita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'P05-1'!$D$3:$D$136</c:f>
              <c:numCache>
                <c:formatCode>0.00</c:formatCode>
                <c:ptCount val="134"/>
                <c:pt idx="0">
                  <c:v>155.52782999999999</c:v>
                </c:pt>
                <c:pt idx="1">
                  <c:v>168.71934999999999</c:v>
                </c:pt>
                <c:pt idx="2">
                  <c:v>819.34270000000004</c:v>
                </c:pt>
                <c:pt idx="3">
                  <c:v>18.815989999999999</c:v>
                </c:pt>
                <c:pt idx="4">
                  <c:v>1230.7539999999999</c:v>
                </c:pt>
                <c:pt idx="5">
                  <c:v>4532.4013999999997</c:v>
                </c:pt>
                <c:pt idx="6">
                  <c:v>5751.3227999999999</c:v>
                </c:pt>
                <c:pt idx="7">
                  <c:v>1734.8549</c:v>
                </c:pt>
                <c:pt idx="8">
                  <c:v>368.99126999999999</c:v>
                </c:pt>
                <c:pt idx="9">
                  <c:v>1465.7135000000001</c:v>
                </c:pt>
                <c:pt idx="10">
                  <c:v>5750.1440000000002</c:v>
                </c:pt>
                <c:pt idx="11">
                  <c:v>163.80159</c:v>
                </c:pt>
                <c:pt idx="12">
                  <c:v>451.99079999999998</c:v>
                </c:pt>
                <c:pt idx="13">
                  <c:v>185.20780999999999</c:v>
                </c:pt>
                <c:pt idx="14">
                  <c:v>887.67846999999995</c:v>
                </c:pt>
                <c:pt idx="15">
                  <c:v>283.50207999999998</c:v>
                </c:pt>
                <c:pt idx="16">
                  <c:v>2402.12</c:v>
                </c:pt>
                <c:pt idx="17">
                  <c:v>47.576720000000002</c:v>
                </c:pt>
                <c:pt idx="18">
                  <c:v>23.435459999999999</c:v>
                </c:pt>
                <c:pt idx="19">
                  <c:v>30.367039999999999</c:v>
                </c:pt>
                <c:pt idx="20">
                  <c:v>4516.3040000000001</c:v>
                </c:pt>
                <c:pt idx="21">
                  <c:v>123.48752</c:v>
                </c:pt>
                <c:pt idx="22">
                  <c:v>57.891750000000002</c:v>
                </c:pt>
                <c:pt idx="23">
                  <c:v>510.30932999999999</c:v>
                </c:pt>
                <c:pt idx="24">
                  <c:v>1584.8651</c:v>
                </c:pt>
                <c:pt idx="25">
                  <c:v>88.019099999999995</c:v>
                </c:pt>
                <c:pt idx="26">
                  <c:v>32.5349</c:v>
                </c:pt>
                <c:pt idx="27">
                  <c:v>345.03856999999999</c:v>
                </c:pt>
                <c:pt idx="28">
                  <c:v>69.138310000000004</c:v>
                </c:pt>
                <c:pt idx="29">
                  <c:v>2219.8312999999998</c:v>
                </c:pt>
                <c:pt idx="30">
                  <c:v>1690.835</c:v>
                </c:pt>
                <c:pt idx="31">
                  <c:v>4127.9336000000003</c:v>
                </c:pt>
                <c:pt idx="32">
                  <c:v>10.564690000000001</c:v>
                </c:pt>
                <c:pt idx="33">
                  <c:v>7691.8936000000003</c:v>
                </c:pt>
                <c:pt idx="34">
                  <c:v>399.48996</c:v>
                </c:pt>
                <c:pt idx="35">
                  <c:v>837.97973999999999</c:v>
                </c:pt>
                <c:pt idx="36">
                  <c:v>72.983050000000006</c:v>
                </c:pt>
                <c:pt idx="37">
                  <c:v>3846.1104</c:v>
                </c:pt>
                <c:pt idx="38">
                  <c:v>142.34350000000001</c:v>
                </c:pt>
                <c:pt idx="39">
                  <c:v>90.528919999999999</c:v>
                </c:pt>
                <c:pt idx="40">
                  <c:v>7527.3609999999999</c:v>
                </c:pt>
                <c:pt idx="41">
                  <c:v>4926.1890000000003</c:v>
                </c:pt>
                <c:pt idx="42">
                  <c:v>52.892560000000003</c:v>
                </c:pt>
                <c:pt idx="43">
                  <c:v>1712.4452000000001</c:v>
                </c:pt>
                <c:pt idx="44">
                  <c:v>5393.1454999999996</c:v>
                </c:pt>
                <c:pt idx="45">
                  <c:v>89.11206</c:v>
                </c:pt>
                <c:pt idx="46">
                  <c:v>3731.0457000000001</c:v>
                </c:pt>
                <c:pt idx="47">
                  <c:v>4010.3407999999999</c:v>
                </c:pt>
                <c:pt idx="48">
                  <c:v>14.44703</c:v>
                </c:pt>
                <c:pt idx="49">
                  <c:v>22.385809999999999</c:v>
                </c:pt>
                <c:pt idx="50">
                  <c:v>34.680190000000003</c:v>
                </c:pt>
                <c:pt idx="51">
                  <c:v>4352.152</c:v>
                </c:pt>
                <c:pt idx="52">
                  <c:v>4357.9160000000002</c:v>
                </c:pt>
                <c:pt idx="53">
                  <c:v>6088.2709999999997</c:v>
                </c:pt>
                <c:pt idx="54">
                  <c:v>252.70392000000001</c:v>
                </c:pt>
                <c:pt idx="55">
                  <c:v>395.66629999999998</c:v>
                </c:pt>
                <c:pt idx="56">
                  <c:v>141.41936999999999</c:v>
                </c:pt>
                <c:pt idx="57">
                  <c:v>4769.1415999999999</c:v>
                </c:pt>
                <c:pt idx="58">
                  <c:v>2671.8346999999999</c:v>
                </c:pt>
                <c:pt idx="59">
                  <c:v>5454.683</c:v>
                </c:pt>
                <c:pt idx="60">
                  <c:v>595.96294999999998</c:v>
                </c:pt>
                <c:pt idx="61">
                  <c:v>629.85119999999995</c:v>
                </c:pt>
                <c:pt idx="62">
                  <c:v>221.38593</c:v>
                </c:pt>
                <c:pt idx="63">
                  <c:v>173.51310000000001</c:v>
                </c:pt>
                <c:pt idx="64">
                  <c:v>15.837630000000001</c:v>
                </c:pt>
                <c:pt idx="65">
                  <c:v>2158.84</c:v>
                </c:pt>
                <c:pt idx="66">
                  <c:v>24.113399999999999</c:v>
                </c:pt>
                <c:pt idx="67">
                  <c:v>3728.48</c:v>
                </c:pt>
                <c:pt idx="68">
                  <c:v>4920.3010000000004</c:v>
                </c:pt>
                <c:pt idx="69">
                  <c:v>3989.5277999999998</c:v>
                </c:pt>
                <c:pt idx="70">
                  <c:v>34.041179999999997</c:v>
                </c:pt>
                <c:pt idx="71">
                  <c:v>50.3521</c:v>
                </c:pt>
                <c:pt idx="72">
                  <c:v>2184.7224000000001</c:v>
                </c:pt>
                <c:pt idx="73">
                  <c:v>58.312049999999999</c:v>
                </c:pt>
                <c:pt idx="74">
                  <c:v>2296.4922000000001</c:v>
                </c:pt>
                <c:pt idx="75">
                  <c:v>563.91179999999997</c:v>
                </c:pt>
                <c:pt idx="76">
                  <c:v>348.75459999999998</c:v>
                </c:pt>
                <c:pt idx="77">
                  <c:v>788.56975999999997</c:v>
                </c:pt>
                <c:pt idx="78">
                  <c:v>330.99268000000001</c:v>
                </c:pt>
                <c:pt idx="79">
                  <c:v>746.83074999999997</c:v>
                </c:pt>
                <c:pt idx="80">
                  <c:v>1073.5402999999999</c:v>
                </c:pt>
                <c:pt idx="81">
                  <c:v>42.965380000000003</c:v>
                </c:pt>
                <c:pt idx="82">
                  <c:v>31.85088</c:v>
                </c:pt>
                <c:pt idx="83">
                  <c:v>149.46625</c:v>
                </c:pt>
                <c:pt idx="84">
                  <c:v>60.665799999999997</c:v>
                </c:pt>
                <c:pt idx="85">
                  <c:v>5911.6869999999999</c:v>
                </c:pt>
                <c:pt idx="86">
                  <c:v>5853.9893000000002</c:v>
                </c:pt>
                <c:pt idx="87">
                  <c:v>70.427480000000003</c:v>
                </c:pt>
                <c:pt idx="88">
                  <c:v>38.789810000000003</c:v>
                </c:pt>
                <c:pt idx="89">
                  <c:v>786.6422</c:v>
                </c:pt>
                <c:pt idx="90">
                  <c:v>6698.835</c:v>
                </c:pt>
                <c:pt idx="91">
                  <c:v>334.91586000000001</c:v>
                </c:pt>
                <c:pt idx="92">
                  <c:v>382.89233000000002</c:v>
                </c:pt>
                <c:pt idx="93">
                  <c:v>575.10943999999995</c:v>
                </c:pt>
                <c:pt idx="94">
                  <c:v>39.108989999999999</c:v>
                </c:pt>
                <c:pt idx="95">
                  <c:v>35.488210000000002</c:v>
                </c:pt>
                <c:pt idx="96">
                  <c:v>155.57937999999999</c:v>
                </c:pt>
                <c:pt idx="97">
                  <c:v>173.64049</c:v>
                </c:pt>
                <c:pt idx="98">
                  <c:v>3288.1675</c:v>
                </c:pt>
                <c:pt idx="99">
                  <c:v>5214.8467000000001</c:v>
                </c:pt>
                <c:pt idx="100">
                  <c:v>348.36426</c:v>
                </c:pt>
                <c:pt idx="101">
                  <c:v>577.34849999999994</c:v>
                </c:pt>
                <c:pt idx="102">
                  <c:v>952.86900000000003</c:v>
                </c:pt>
                <c:pt idx="103">
                  <c:v>2721.6806999999999</c:v>
                </c:pt>
                <c:pt idx="104">
                  <c:v>58.763199999999998</c:v>
                </c:pt>
                <c:pt idx="105">
                  <c:v>453.15269999999998</c:v>
                </c:pt>
                <c:pt idx="106">
                  <c:v>564.33950000000004</c:v>
                </c:pt>
                <c:pt idx="107">
                  <c:v>2167.1104</c:v>
                </c:pt>
                <c:pt idx="108">
                  <c:v>146.64742000000001</c:v>
                </c:pt>
                <c:pt idx="109">
                  <c:v>7286.8666999999996</c:v>
                </c:pt>
                <c:pt idx="110">
                  <c:v>3164.31</c:v>
                </c:pt>
                <c:pt idx="111">
                  <c:v>4932.326</c:v>
                </c:pt>
                <c:pt idx="112">
                  <c:v>484.28003000000001</c:v>
                </c:pt>
                <c:pt idx="113">
                  <c:v>8713.5939999999991</c:v>
                </c:pt>
                <c:pt idx="114">
                  <c:v>3109.2437</c:v>
                </c:pt>
                <c:pt idx="115">
                  <c:v>105.61143</c:v>
                </c:pt>
                <c:pt idx="116">
                  <c:v>7930.1809999999996</c:v>
                </c:pt>
                <c:pt idx="117">
                  <c:v>5551.9696999999996</c:v>
                </c:pt>
                <c:pt idx="118">
                  <c:v>19.15202</c:v>
                </c:pt>
                <c:pt idx="119">
                  <c:v>1790.1466</c:v>
                </c:pt>
                <c:pt idx="120">
                  <c:v>45.638680000000001</c:v>
                </c:pt>
                <c:pt idx="121">
                  <c:v>491.76578000000001</c:v>
                </c:pt>
                <c:pt idx="122">
                  <c:v>1659.9232</c:v>
                </c:pt>
                <c:pt idx="123">
                  <c:v>1775.347</c:v>
                </c:pt>
                <c:pt idx="124">
                  <c:v>27.84496</c:v>
                </c:pt>
                <c:pt idx="125">
                  <c:v>846.24850000000004</c:v>
                </c:pt>
                <c:pt idx="126">
                  <c:v>2442.5374000000002</c:v>
                </c:pt>
                <c:pt idx="127">
                  <c:v>4683.7655999999997</c:v>
                </c:pt>
                <c:pt idx="128">
                  <c:v>4821.2275</c:v>
                </c:pt>
                <c:pt idx="129">
                  <c:v>767.18690000000004</c:v>
                </c:pt>
                <c:pt idx="130">
                  <c:v>423.94195999999999</c:v>
                </c:pt>
                <c:pt idx="131">
                  <c:v>756.69090000000006</c:v>
                </c:pt>
                <c:pt idx="132">
                  <c:v>41.716830000000002</c:v>
                </c:pt>
                <c:pt idx="133">
                  <c:v>99.518500000000003</c:v>
                </c:pt>
              </c:numCache>
            </c:numRef>
          </c:xVal>
          <c:yVal>
            <c:numRef>
              <c:f>'P05-1'!$E$3:$E$136</c:f>
              <c:numCache>
                <c:formatCode>_("$"* #,##0.00_);_("$"* \(#,##0.00\);_("$"* "-"??_);_(@_)</c:formatCode>
                <c:ptCount val="134"/>
                <c:pt idx="0">
                  <c:v>9913.9509999999991</c:v>
                </c:pt>
                <c:pt idx="1">
                  <c:v>10566.373</c:v>
                </c:pt>
                <c:pt idx="2">
                  <c:v>11809.483</c:v>
                </c:pt>
                <c:pt idx="3">
                  <c:v>7488.1387000000004</c:v>
                </c:pt>
                <c:pt idx="4">
                  <c:v>22071.748</c:v>
                </c:pt>
                <c:pt idx="5">
                  <c:v>44965.394999999997</c:v>
                </c:pt>
                <c:pt idx="6">
                  <c:v>51988.413999999997</c:v>
                </c:pt>
                <c:pt idx="7">
                  <c:v>13726.77</c:v>
                </c:pt>
                <c:pt idx="8">
                  <c:v>49117.99</c:v>
                </c:pt>
                <c:pt idx="9">
                  <c:v>19225.574000000001</c:v>
                </c:pt>
                <c:pt idx="10">
                  <c:v>48978.934000000001</c:v>
                </c:pt>
                <c:pt idx="11">
                  <c:v>6499.8184000000001</c:v>
                </c:pt>
                <c:pt idx="12">
                  <c:v>14358.986999999999</c:v>
                </c:pt>
                <c:pt idx="13">
                  <c:v>14144.519</c:v>
                </c:pt>
                <c:pt idx="14">
                  <c:v>15695.644</c:v>
                </c:pt>
                <c:pt idx="15">
                  <c:v>70415.42</c:v>
                </c:pt>
                <c:pt idx="16">
                  <c:v>22483.598000000002</c:v>
                </c:pt>
                <c:pt idx="17">
                  <c:v>1661.8721</c:v>
                </c:pt>
                <c:pt idx="18">
                  <c:v>740.44824000000006</c:v>
                </c:pt>
                <c:pt idx="19">
                  <c:v>3565.2449999999999</c:v>
                </c:pt>
                <c:pt idx="20">
                  <c:v>48962.48</c:v>
                </c:pt>
                <c:pt idx="21">
                  <c:v>5961.9960000000001</c:v>
                </c:pt>
                <c:pt idx="22">
                  <c:v>1683.4781</c:v>
                </c:pt>
                <c:pt idx="23">
                  <c:v>24816.611000000001</c:v>
                </c:pt>
                <c:pt idx="24">
                  <c:v>16296.779</c:v>
                </c:pt>
                <c:pt idx="25">
                  <c:v>14334.915000000001</c:v>
                </c:pt>
                <c:pt idx="26">
                  <c:v>4390.5630000000001</c:v>
                </c:pt>
                <c:pt idx="27">
                  <c:v>20503.276999999998</c:v>
                </c:pt>
                <c:pt idx="28">
                  <c:v>3391.712</c:v>
                </c:pt>
                <c:pt idx="29">
                  <c:v>26950.719000000001</c:v>
                </c:pt>
                <c:pt idx="30">
                  <c:v>39471.582000000002</c:v>
                </c:pt>
                <c:pt idx="31">
                  <c:v>38639.980000000003</c:v>
                </c:pt>
                <c:pt idx="32">
                  <c:v>1032.5718999999999</c:v>
                </c:pt>
                <c:pt idx="33">
                  <c:v>55518.597999999998</c:v>
                </c:pt>
                <c:pt idx="34">
                  <c:v>12073.811</c:v>
                </c:pt>
                <c:pt idx="35">
                  <c:v>11380.847</c:v>
                </c:pt>
                <c:pt idx="36">
                  <c:v>9021.4259999999995</c:v>
                </c:pt>
                <c:pt idx="37">
                  <c:v>35883.266000000003</c:v>
                </c:pt>
                <c:pt idx="38">
                  <c:v>8088.7344000000003</c:v>
                </c:pt>
                <c:pt idx="39">
                  <c:v>1987.9688000000001</c:v>
                </c:pt>
                <c:pt idx="40">
                  <c:v>47443.902000000002</c:v>
                </c:pt>
                <c:pt idx="41">
                  <c:v>42233.14</c:v>
                </c:pt>
                <c:pt idx="42">
                  <c:v>2012.5907999999999</c:v>
                </c:pt>
                <c:pt idx="43">
                  <c:v>13966.325999999999</c:v>
                </c:pt>
                <c:pt idx="44">
                  <c:v>51840.33</c:v>
                </c:pt>
                <c:pt idx="45">
                  <c:v>4616.6196</c:v>
                </c:pt>
                <c:pt idx="46">
                  <c:v>29721.585999999999</c:v>
                </c:pt>
                <c:pt idx="47">
                  <c:v>27103.541000000001</c:v>
                </c:pt>
                <c:pt idx="48">
                  <c:v>8671.7029999999995</c:v>
                </c:pt>
                <c:pt idx="49">
                  <c:v>5180.1864999999998</c:v>
                </c:pt>
                <c:pt idx="50">
                  <c:v>5447.6986999999999</c:v>
                </c:pt>
                <c:pt idx="51">
                  <c:v>55888.688000000002</c:v>
                </c:pt>
                <c:pt idx="52">
                  <c:v>31231.596000000001</c:v>
                </c:pt>
                <c:pt idx="53">
                  <c:v>56816.362999999998</c:v>
                </c:pt>
                <c:pt idx="54">
                  <c:v>6436.1532999999999</c:v>
                </c:pt>
                <c:pt idx="55">
                  <c:v>11515.74</c:v>
                </c:pt>
                <c:pt idx="56">
                  <c:v>8919.7980000000007</c:v>
                </c:pt>
                <c:pt idx="57">
                  <c:v>91099.75</c:v>
                </c:pt>
                <c:pt idx="58">
                  <c:v>39065.279999999999</c:v>
                </c:pt>
                <c:pt idx="59">
                  <c:v>39935.464999999997</c:v>
                </c:pt>
                <c:pt idx="60">
                  <c:v>9629.1029999999992</c:v>
                </c:pt>
                <c:pt idx="61">
                  <c:v>26110.53</c:v>
                </c:pt>
                <c:pt idx="62">
                  <c:v>3735.7930000000001</c:v>
                </c:pt>
                <c:pt idx="63">
                  <c:v>43922.63</c:v>
                </c:pt>
                <c:pt idx="64">
                  <c:v>3043.4830000000002</c:v>
                </c:pt>
                <c:pt idx="65">
                  <c:v>30568.502</c:v>
                </c:pt>
                <c:pt idx="66">
                  <c:v>2625.6370000000002</c:v>
                </c:pt>
                <c:pt idx="67">
                  <c:v>37166.410000000003</c:v>
                </c:pt>
                <c:pt idx="68">
                  <c:v>111751.31</c:v>
                </c:pt>
                <c:pt idx="69">
                  <c:v>55158.71</c:v>
                </c:pt>
                <c:pt idx="70">
                  <c:v>1557.3225</c:v>
                </c:pt>
                <c:pt idx="71">
                  <c:v>1357.8716999999999</c:v>
                </c:pt>
                <c:pt idx="72">
                  <c:v>26835.81</c:v>
                </c:pt>
                <c:pt idx="73">
                  <c:v>2219.0466000000001</c:v>
                </c:pt>
                <c:pt idx="74">
                  <c:v>40740.97</c:v>
                </c:pt>
                <c:pt idx="75">
                  <c:v>20224.223000000002</c:v>
                </c:pt>
                <c:pt idx="76">
                  <c:v>18327.990000000002</c:v>
                </c:pt>
                <c:pt idx="77">
                  <c:v>12201.778</c:v>
                </c:pt>
                <c:pt idx="78">
                  <c:v>11666.779</c:v>
                </c:pt>
                <c:pt idx="79">
                  <c:v>21537.809000000001</c:v>
                </c:pt>
                <c:pt idx="80">
                  <c:v>7632.1854999999996</c:v>
                </c:pt>
                <c:pt idx="81">
                  <c:v>1271.9619</c:v>
                </c:pt>
                <c:pt idx="82">
                  <c:v>4947.0937999999996</c:v>
                </c:pt>
                <c:pt idx="83">
                  <c:v>10554.564</c:v>
                </c:pt>
                <c:pt idx="84">
                  <c:v>2055.7226999999998</c:v>
                </c:pt>
                <c:pt idx="85">
                  <c:v>54275.004000000001</c:v>
                </c:pt>
                <c:pt idx="86">
                  <c:v>43110.37</c:v>
                </c:pt>
                <c:pt idx="87">
                  <c:v>3555.97</c:v>
                </c:pt>
                <c:pt idx="88">
                  <c:v>4231.7640000000001</c:v>
                </c:pt>
                <c:pt idx="89">
                  <c:v>15782.548000000001</c:v>
                </c:pt>
                <c:pt idx="90">
                  <c:v>63548</c:v>
                </c:pt>
                <c:pt idx="91">
                  <c:v>33098.21</c:v>
                </c:pt>
                <c:pt idx="92">
                  <c:v>5157.5464000000002</c:v>
                </c:pt>
                <c:pt idx="93">
                  <c:v>6118.2573000000002</c:v>
                </c:pt>
                <c:pt idx="94">
                  <c:v>26576.863000000001</c:v>
                </c:pt>
                <c:pt idx="95">
                  <c:v>3924.3560000000002</c:v>
                </c:pt>
                <c:pt idx="96">
                  <c:v>13609.723</c:v>
                </c:pt>
                <c:pt idx="97">
                  <c:v>8365.732</c:v>
                </c:pt>
                <c:pt idx="98">
                  <c:v>32546.826000000001</c:v>
                </c:pt>
                <c:pt idx="99">
                  <c:v>32011.324000000001</c:v>
                </c:pt>
                <c:pt idx="100">
                  <c:v>34311.040000000001</c:v>
                </c:pt>
                <c:pt idx="101">
                  <c:v>91461.62</c:v>
                </c:pt>
                <c:pt idx="102">
                  <c:v>29062.473000000002</c:v>
                </c:pt>
                <c:pt idx="103">
                  <c:v>26583.796999999999</c:v>
                </c:pt>
                <c:pt idx="104">
                  <c:v>2191.4016000000001</c:v>
                </c:pt>
                <c:pt idx="105">
                  <c:v>42891.688000000002</c:v>
                </c:pt>
                <c:pt idx="106">
                  <c:v>3012.3833</c:v>
                </c:pt>
                <c:pt idx="107">
                  <c:v>18265.967000000001</c:v>
                </c:pt>
                <c:pt idx="108">
                  <c:v>18649.684000000001</c:v>
                </c:pt>
                <c:pt idx="109">
                  <c:v>98283.31</c:v>
                </c:pt>
                <c:pt idx="110">
                  <c:v>30867.973000000002</c:v>
                </c:pt>
                <c:pt idx="111">
                  <c:v>37098.120000000003</c:v>
                </c:pt>
                <c:pt idx="112">
                  <c:v>13852.206</c:v>
                </c:pt>
                <c:pt idx="113">
                  <c:v>42396.76</c:v>
                </c:pt>
                <c:pt idx="114">
                  <c:v>35967.89</c:v>
                </c:pt>
                <c:pt idx="115">
                  <c:v>13753.055</c:v>
                </c:pt>
                <c:pt idx="116">
                  <c:v>51331.28</c:v>
                </c:pt>
                <c:pt idx="117">
                  <c:v>70857.085999999996</c:v>
                </c:pt>
                <c:pt idx="118">
                  <c:v>2171.4421000000002</c:v>
                </c:pt>
                <c:pt idx="119">
                  <c:v>18003.671999999999</c:v>
                </c:pt>
                <c:pt idx="120">
                  <c:v>2066.9706999999999</c:v>
                </c:pt>
                <c:pt idx="121">
                  <c:v>25306.616999999998</c:v>
                </c:pt>
                <c:pt idx="122">
                  <c:v>10050.046</c:v>
                </c:pt>
                <c:pt idx="123">
                  <c:v>28473.205000000002</c:v>
                </c:pt>
                <c:pt idx="124">
                  <c:v>2067.7954</c:v>
                </c:pt>
                <c:pt idx="125">
                  <c:v>12407.79</c:v>
                </c:pt>
                <c:pt idx="126">
                  <c:v>67668.289999999994</c:v>
                </c:pt>
                <c:pt idx="127">
                  <c:v>47362.266000000003</c:v>
                </c:pt>
                <c:pt idx="128">
                  <c:v>62478.254000000001</c:v>
                </c:pt>
                <c:pt idx="129">
                  <c:v>21828.639999999999</c:v>
                </c:pt>
                <c:pt idx="130">
                  <c:v>7344.22</c:v>
                </c:pt>
                <c:pt idx="131">
                  <c:v>10252.004999999999</c:v>
                </c:pt>
                <c:pt idx="132">
                  <c:v>2746.4904999999999</c:v>
                </c:pt>
                <c:pt idx="133">
                  <c:v>2310.8071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F3-4A15-9875-E60FAB7D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711951"/>
        <c:axId val="388167839"/>
      </c:scatterChart>
      <c:valAx>
        <c:axId val="295711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R&amp;D Researchers Per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67839"/>
        <c:crosses val="autoZero"/>
        <c:crossBetween val="midCat"/>
      </c:valAx>
      <c:valAx>
        <c:axId val="38816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711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of US Land Area with High Temperatures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Daily Highs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'P05-2'!$B$3:$B$113</c:f>
              <c:numCache>
                <c:formatCode>0</c:formatCode>
                <c:ptCount val="111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</c:numCache>
            </c:numRef>
          </c:cat>
          <c:val>
            <c:numRef>
              <c:f>'P05-2'!$C$3:$C$113</c:f>
              <c:numCache>
                <c:formatCode>0</c:formatCode>
                <c:ptCount val="111"/>
                <c:pt idx="0">
                  <c:v>7.4</c:v>
                </c:pt>
                <c:pt idx="1">
                  <c:v>8.6999999999999993</c:v>
                </c:pt>
                <c:pt idx="2">
                  <c:v>0.4</c:v>
                </c:pt>
                <c:pt idx="3">
                  <c:v>15.5</c:v>
                </c:pt>
                <c:pt idx="4">
                  <c:v>13.9</c:v>
                </c:pt>
                <c:pt idx="5">
                  <c:v>1.3</c:v>
                </c:pt>
                <c:pt idx="6">
                  <c:v>0.5</c:v>
                </c:pt>
                <c:pt idx="7">
                  <c:v>6.6</c:v>
                </c:pt>
                <c:pt idx="8">
                  <c:v>15.3</c:v>
                </c:pt>
                <c:pt idx="9">
                  <c:v>15.3</c:v>
                </c:pt>
                <c:pt idx="10">
                  <c:v>0</c:v>
                </c:pt>
                <c:pt idx="11">
                  <c:v>14.2</c:v>
                </c:pt>
                <c:pt idx="12">
                  <c:v>5.2</c:v>
                </c:pt>
                <c:pt idx="13">
                  <c:v>0.6</c:v>
                </c:pt>
                <c:pt idx="14">
                  <c:v>8.4</c:v>
                </c:pt>
                <c:pt idx="15">
                  <c:v>14.2</c:v>
                </c:pt>
                <c:pt idx="16">
                  <c:v>6</c:v>
                </c:pt>
                <c:pt idx="17">
                  <c:v>1.1000000000000001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21.9</c:v>
                </c:pt>
                <c:pt idx="21">
                  <c:v>25.6</c:v>
                </c:pt>
                <c:pt idx="22">
                  <c:v>6.2</c:v>
                </c:pt>
                <c:pt idx="23">
                  <c:v>29.7</c:v>
                </c:pt>
                <c:pt idx="24">
                  <c:v>41.1</c:v>
                </c:pt>
                <c:pt idx="25">
                  <c:v>1.5</c:v>
                </c:pt>
                <c:pt idx="26">
                  <c:v>48.4</c:v>
                </c:pt>
                <c:pt idx="27">
                  <c:v>13</c:v>
                </c:pt>
                <c:pt idx="28">
                  <c:v>6.3</c:v>
                </c:pt>
                <c:pt idx="29">
                  <c:v>4.5</c:v>
                </c:pt>
                <c:pt idx="30">
                  <c:v>19.3</c:v>
                </c:pt>
                <c:pt idx="31">
                  <c:v>0.7</c:v>
                </c:pt>
                <c:pt idx="32">
                  <c:v>0.9</c:v>
                </c:pt>
                <c:pt idx="33">
                  <c:v>19.7</c:v>
                </c:pt>
                <c:pt idx="34">
                  <c:v>10.1</c:v>
                </c:pt>
                <c:pt idx="35">
                  <c:v>0.5</c:v>
                </c:pt>
                <c:pt idx="36">
                  <c:v>0.7</c:v>
                </c:pt>
                <c:pt idx="37">
                  <c:v>0.8</c:v>
                </c:pt>
                <c:pt idx="38">
                  <c:v>3.8</c:v>
                </c:pt>
                <c:pt idx="39">
                  <c:v>11.6</c:v>
                </c:pt>
                <c:pt idx="40">
                  <c:v>0.1</c:v>
                </c:pt>
                <c:pt idx="41">
                  <c:v>9.3000000000000007</c:v>
                </c:pt>
                <c:pt idx="42">
                  <c:v>32.200000000000003</c:v>
                </c:pt>
                <c:pt idx="43">
                  <c:v>18.399999999999999</c:v>
                </c:pt>
                <c:pt idx="44">
                  <c:v>30.3</c:v>
                </c:pt>
                <c:pt idx="45">
                  <c:v>9.1</c:v>
                </c:pt>
                <c:pt idx="46">
                  <c:v>10.1</c:v>
                </c:pt>
                <c:pt idx="47">
                  <c:v>0.4</c:v>
                </c:pt>
                <c:pt idx="48">
                  <c:v>6</c:v>
                </c:pt>
                <c:pt idx="49">
                  <c:v>8.3000000000000007</c:v>
                </c:pt>
                <c:pt idx="50">
                  <c:v>10.5</c:v>
                </c:pt>
                <c:pt idx="51">
                  <c:v>21.8</c:v>
                </c:pt>
                <c:pt idx="52">
                  <c:v>1.5</c:v>
                </c:pt>
                <c:pt idx="53">
                  <c:v>1.8</c:v>
                </c:pt>
                <c:pt idx="54">
                  <c:v>0.4</c:v>
                </c:pt>
                <c:pt idx="55">
                  <c:v>0</c:v>
                </c:pt>
                <c:pt idx="56">
                  <c:v>2</c:v>
                </c:pt>
                <c:pt idx="57">
                  <c:v>6</c:v>
                </c:pt>
                <c:pt idx="58">
                  <c:v>0</c:v>
                </c:pt>
                <c:pt idx="59">
                  <c:v>0.9</c:v>
                </c:pt>
                <c:pt idx="60">
                  <c:v>8.9</c:v>
                </c:pt>
                <c:pt idx="61">
                  <c:v>0.1</c:v>
                </c:pt>
                <c:pt idx="62">
                  <c:v>0.3</c:v>
                </c:pt>
                <c:pt idx="63">
                  <c:v>1.6</c:v>
                </c:pt>
                <c:pt idx="64">
                  <c:v>0.2</c:v>
                </c:pt>
                <c:pt idx="65">
                  <c:v>0.2</c:v>
                </c:pt>
                <c:pt idx="66">
                  <c:v>6.8</c:v>
                </c:pt>
                <c:pt idx="67">
                  <c:v>2.2999999999999998</c:v>
                </c:pt>
                <c:pt idx="68">
                  <c:v>1.9</c:v>
                </c:pt>
                <c:pt idx="69">
                  <c:v>0.2</c:v>
                </c:pt>
                <c:pt idx="70">
                  <c:v>31.6</c:v>
                </c:pt>
                <c:pt idx="71">
                  <c:v>7.3</c:v>
                </c:pt>
                <c:pt idx="72">
                  <c:v>0.2</c:v>
                </c:pt>
                <c:pt idx="73">
                  <c:v>16.2</c:v>
                </c:pt>
                <c:pt idx="74">
                  <c:v>1.8</c:v>
                </c:pt>
                <c:pt idx="75">
                  <c:v>3</c:v>
                </c:pt>
                <c:pt idx="76">
                  <c:v>2.7</c:v>
                </c:pt>
                <c:pt idx="77">
                  <c:v>4.7</c:v>
                </c:pt>
                <c:pt idx="78">
                  <c:v>35.6</c:v>
                </c:pt>
                <c:pt idx="79">
                  <c:v>1.1000000000000001</c:v>
                </c:pt>
                <c:pt idx="80">
                  <c:v>2.1</c:v>
                </c:pt>
                <c:pt idx="81">
                  <c:v>3.4</c:v>
                </c:pt>
                <c:pt idx="82">
                  <c:v>1.5</c:v>
                </c:pt>
                <c:pt idx="83">
                  <c:v>5.7</c:v>
                </c:pt>
                <c:pt idx="84">
                  <c:v>23.6</c:v>
                </c:pt>
                <c:pt idx="85">
                  <c:v>6.8</c:v>
                </c:pt>
                <c:pt idx="86">
                  <c:v>12.7</c:v>
                </c:pt>
                <c:pt idx="87">
                  <c:v>0.5</c:v>
                </c:pt>
                <c:pt idx="88">
                  <c:v>17</c:v>
                </c:pt>
                <c:pt idx="89">
                  <c:v>4.9000000000000004</c:v>
                </c:pt>
                <c:pt idx="90">
                  <c:v>16</c:v>
                </c:pt>
                <c:pt idx="91">
                  <c:v>11</c:v>
                </c:pt>
                <c:pt idx="92">
                  <c:v>29.3</c:v>
                </c:pt>
                <c:pt idx="93">
                  <c:v>26.3</c:v>
                </c:pt>
                <c:pt idx="94">
                  <c:v>2</c:v>
                </c:pt>
                <c:pt idx="95">
                  <c:v>9.3000000000000007</c:v>
                </c:pt>
                <c:pt idx="96">
                  <c:v>31.1</c:v>
                </c:pt>
                <c:pt idx="97">
                  <c:v>30.7</c:v>
                </c:pt>
                <c:pt idx="98">
                  <c:v>4.5</c:v>
                </c:pt>
                <c:pt idx="99">
                  <c:v>4.3</c:v>
                </c:pt>
                <c:pt idx="100">
                  <c:v>15.3</c:v>
                </c:pt>
                <c:pt idx="101">
                  <c:v>36.4</c:v>
                </c:pt>
                <c:pt idx="102">
                  <c:v>48.9</c:v>
                </c:pt>
                <c:pt idx="103">
                  <c:v>14.4</c:v>
                </c:pt>
                <c:pt idx="104">
                  <c:v>3.9</c:v>
                </c:pt>
                <c:pt idx="105">
                  <c:v>11.8</c:v>
                </c:pt>
                <c:pt idx="106">
                  <c:v>27.1</c:v>
                </c:pt>
                <c:pt idx="107">
                  <c:v>26.4</c:v>
                </c:pt>
                <c:pt idx="108">
                  <c:v>26.3</c:v>
                </c:pt>
                <c:pt idx="109">
                  <c:v>9.9</c:v>
                </c:pt>
                <c:pt idx="110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8-452D-BEE1-6BDF20A6E8CA}"/>
            </c:ext>
          </c:extLst>
        </c:ser>
        <c:ser>
          <c:idx val="2"/>
          <c:order val="1"/>
          <c:tx>
            <c:v>9-year Average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'P05-2'!$B$3:$B$113</c:f>
              <c:numCache>
                <c:formatCode>0</c:formatCode>
                <c:ptCount val="111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</c:numCache>
            </c:numRef>
          </c:cat>
          <c:val>
            <c:numRef>
              <c:f>'P05-2'!$D$3:$D$113</c:f>
              <c:numCache>
                <c:formatCode>0.00</c:formatCode>
                <c:ptCount val="111"/>
                <c:pt idx="0">
                  <c:v>7.1972655999999997</c:v>
                </c:pt>
                <c:pt idx="1">
                  <c:v>7.2894531000000002</c:v>
                </c:pt>
                <c:pt idx="2">
                  <c:v>8.0355468999999999</c:v>
                </c:pt>
                <c:pt idx="3">
                  <c:v>8.7617188000000006</c:v>
                </c:pt>
                <c:pt idx="4">
                  <c:v>8.1410155999999994</c:v>
                </c:pt>
                <c:pt idx="5">
                  <c:v>6.5070313000000004</c:v>
                </c:pt>
                <c:pt idx="6">
                  <c:v>6.0226563000000004</c:v>
                </c:pt>
                <c:pt idx="7">
                  <c:v>7.6269530999999997</c:v>
                </c:pt>
                <c:pt idx="8">
                  <c:v>9.5878905999999997</c:v>
                </c:pt>
                <c:pt idx="9">
                  <c:v>9.9910156000000008</c:v>
                </c:pt>
                <c:pt idx="10">
                  <c:v>8.9550780999999997</c:v>
                </c:pt>
                <c:pt idx="11">
                  <c:v>7.5812499999999998</c:v>
                </c:pt>
                <c:pt idx="12">
                  <c:v>6.5832031000000004</c:v>
                </c:pt>
                <c:pt idx="13">
                  <c:v>6.4968750000000002</c:v>
                </c:pt>
                <c:pt idx="14">
                  <c:v>7.2390625000000002</c:v>
                </c:pt>
                <c:pt idx="15">
                  <c:v>7.4578125000000002</c:v>
                </c:pt>
                <c:pt idx="16">
                  <c:v>6.1433593999999996</c:v>
                </c:pt>
                <c:pt idx="17">
                  <c:v>4.5437500000000002</c:v>
                </c:pt>
                <c:pt idx="18">
                  <c:v>5.1835937999999997</c:v>
                </c:pt>
                <c:pt idx="19">
                  <c:v>8.9527344000000006</c:v>
                </c:pt>
                <c:pt idx="20">
                  <c:v>13.937890599999999</c:v>
                </c:pt>
                <c:pt idx="21">
                  <c:v>17.942968799999999</c:v>
                </c:pt>
                <c:pt idx="22">
                  <c:v>20.989062499999999</c:v>
                </c:pt>
                <c:pt idx="23">
                  <c:v>23.6882813</c:v>
                </c:pt>
                <c:pt idx="24">
                  <c:v>25.3515625</c:v>
                </c:pt>
                <c:pt idx="25">
                  <c:v>25.166796900000001</c:v>
                </c:pt>
                <c:pt idx="26">
                  <c:v>22.758984399999999</c:v>
                </c:pt>
                <c:pt idx="27">
                  <c:v>18.182812500000001</c:v>
                </c:pt>
                <c:pt idx="28">
                  <c:v>13.1882813</c:v>
                </c:pt>
                <c:pt idx="29">
                  <c:v>9.9523437999999995</c:v>
                </c:pt>
                <c:pt idx="30">
                  <c:v>8.4527344000000006</c:v>
                </c:pt>
                <c:pt idx="31">
                  <c:v>7.8222655999999997</c:v>
                </c:pt>
                <c:pt idx="32">
                  <c:v>8.1078124999999996</c:v>
                </c:pt>
                <c:pt idx="33">
                  <c:v>8.5699219000000006</c:v>
                </c:pt>
                <c:pt idx="34">
                  <c:v>7.4925781000000002</c:v>
                </c:pt>
                <c:pt idx="35">
                  <c:v>4.9363280999999999</c:v>
                </c:pt>
                <c:pt idx="36">
                  <c:v>2.9781249999999999</c:v>
                </c:pt>
                <c:pt idx="37">
                  <c:v>2.9585938000000001</c:v>
                </c:pt>
                <c:pt idx="38">
                  <c:v>4.3105469000000003</c:v>
                </c:pt>
                <c:pt idx="39">
                  <c:v>6.2316406000000004</c:v>
                </c:pt>
                <c:pt idx="40">
                  <c:v>9.2578125</c:v>
                </c:pt>
                <c:pt idx="41">
                  <c:v>13.9941406</c:v>
                </c:pt>
                <c:pt idx="42">
                  <c:v>18.890234400000001</c:v>
                </c:pt>
                <c:pt idx="43">
                  <c:v>21.081250000000001</c:v>
                </c:pt>
                <c:pt idx="44">
                  <c:v>19.2542969</c:v>
                </c:pt>
                <c:pt idx="45">
                  <c:v>14.644531300000001</c:v>
                </c:pt>
                <c:pt idx="46">
                  <c:v>9.8113281000000008</c:v>
                </c:pt>
                <c:pt idx="47">
                  <c:v>6.9664063000000001</c:v>
                </c:pt>
                <c:pt idx="48">
                  <c:v>6.8867187999999997</c:v>
                </c:pt>
                <c:pt idx="49">
                  <c:v>8.7121093999999992</c:v>
                </c:pt>
                <c:pt idx="50">
                  <c:v>10.3855469</c:v>
                </c:pt>
                <c:pt idx="51">
                  <c:v>9.8921875000000004</c:v>
                </c:pt>
                <c:pt idx="52">
                  <c:v>7.0554687999999999</c:v>
                </c:pt>
                <c:pt idx="53">
                  <c:v>3.7386718999999999</c:v>
                </c:pt>
                <c:pt idx="54">
                  <c:v>1.7957031000000001</c:v>
                </c:pt>
                <c:pt idx="55">
                  <c:v>1.5136719000000001</c:v>
                </c:pt>
                <c:pt idx="56">
                  <c:v>2.0281250000000002</c:v>
                </c:pt>
                <c:pt idx="57">
                  <c:v>2.4746093999999998</c:v>
                </c:pt>
                <c:pt idx="58">
                  <c:v>2.7074218999999999</c:v>
                </c:pt>
                <c:pt idx="59">
                  <c:v>2.9382812999999999</c:v>
                </c:pt>
                <c:pt idx="60">
                  <c:v>2.9312499999999999</c:v>
                </c:pt>
                <c:pt idx="61">
                  <c:v>2.34375</c:v>
                </c:pt>
                <c:pt idx="62">
                  <c:v>1.5101563</c:v>
                </c:pt>
                <c:pt idx="63">
                  <c:v>1.0828125</c:v>
                </c:pt>
                <c:pt idx="64">
                  <c:v>1.3421875000000001</c:v>
                </c:pt>
                <c:pt idx="65">
                  <c:v>2.0824218999999999</c:v>
                </c:pt>
                <c:pt idx="66">
                  <c:v>2.8167968999999999</c:v>
                </c:pt>
                <c:pt idx="67">
                  <c:v>3.6042969</c:v>
                </c:pt>
                <c:pt idx="68">
                  <c:v>5.5023438000000002</c:v>
                </c:pt>
                <c:pt idx="69">
                  <c:v>8.7156249999999993</c:v>
                </c:pt>
                <c:pt idx="70">
                  <c:v>11.122656299999999</c:v>
                </c:pt>
                <c:pt idx="71">
                  <c:v>10.882421900000001</c:v>
                </c:pt>
                <c:pt idx="72">
                  <c:v>8.9664062999999992</c:v>
                </c:pt>
                <c:pt idx="73">
                  <c:v>7.0847655999999999</c:v>
                </c:pt>
                <c:pt idx="74">
                  <c:v>5.6468749999999996</c:v>
                </c:pt>
                <c:pt idx="75">
                  <c:v>5.2421875</c:v>
                </c:pt>
                <c:pt idx="76">
                  <c:v>7.0628906000000002</c:v>
                </c:pt>
                <c:pt idx="77">
                  <c:v>10.310156299999999</c:v>
                </c:pt>
                <c:pt idx="78">
                  <c:v>11.741015600000001</c:v>
                </c:pt>
                <c:pt idx="79">
                  <c:v>9.5988281000000004</c:v>
                </c:pt>
                <c:pt idx="80">
                  <c:v>6.0441406000000004</c:v>
                </c:pt>
                <c:pt idx="81">
                  <c:v>4.3558593999999999</c:v>
                </c:pt>
                <c:pt idx="82">
                  <c:v>5.6472655999999999</c:v>
                </c:pt>
                <c:pt idx="83">
                  <c:v>8.6335937999999999</c:v>
                </c:pt>
                <c:pt idx="84">
                  <c:v>10.937109400000001</c:v>
                </c:pt>
                <c:pt idx="85">
                  <c:v>11.0886719</c:v>
                </c:pt>
                <c:pt idx="86">
                  <c:v>9.9097656000000001</c:v>
                </c:pt>
                <c:pt idx="87">
                  <c:v>9.2160156000000004</c:v>
                </c:pt>
                <c:pt idx="88">
                  <c:v>9.7316406000000004</c:v>
                </c:pt>
                <c:pt idx="89">
                  <c:v>11.258203099999999</c:v>
                </c:pt>
                <c:pt idx="90">
                  <c:v>13.812109400000001</c:v>
                </c:pt>
                <c:pt idx="91">
                  <c:v>16.9617188</c:v>
                </c:pt>
                <c:pt idx="92">
                  <c:v>18.771484399999999</c:v>
                </c:pt>
                <c:pt idx="93">
                  <c:v>17.869531299999998</c:v>
                </c:pt>
                <c:pt idx="94">
                  <c:v>16.3238281</c:v>
                </c:pt>
                <c:pt idx="95">
                  <c:v>17.133984399999999</c:v>
                </c:pt>
                <c:pt idx="96">
                  <c:v>19.095312499999999</c:v>
                </c:pt>
                <c:pt idx="97">
                  <c:v>18.455078100000001</c:v>
                </c:pt>
                <c:pt idx="98">
                  <c:v>15.5886719</c:v>
                </c:pt>
                <c:pt idx="99">
                  <c:v>15.438671899999999</c:v>
                </c:pt>
                <c:pt idx="100">
                  <c:v>20.473437499999999</c:v>
                </c:pt>
                <c:pt idx="101">
                  <c:v>26.470703100000001</c:v>
                </c:pt>
                <c:pt idx="102">
                  <c:v>27.210156300000001</c:v>
                </c:pt>
                <c:pt idx="103">
                  <c:v>22.204296899999999</c:v>
                </c:pt>
                <c:pt idx="104">
                  <c:v>17.2351563</c:v>
                </c:pt>
                <c:pt idx="105">
                  <c:v>17.001171899999999</c:v>
                </c:pt>
                <c:pt idx="106">
                  <c:v>20.155468800000001</c:v>
                </c:pt>
                <c:pt idx="107">
                  <c:v>22.671484400000001</c:v>
                </c:pt>
                <c:pt idx="108">
                  <c:v>23.495312500000001</c:v>
                </c:pt>
                <c:pt idx="109">
                  <c:v>24.846484400000001</c:v>
                </c:pt>
                <c:pt idx="110">
                  <c:v>28.067187499999999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28-452D-BEE1-6BDF20A6E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493999"/>
        <c:axId val="614836063"/>
      </c:lineChart>
      <c:dateAx>
        <c:axId val="199149399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836063"/>
        <c:crosses val="autoZero"/>
        <c:auto val="0"/>
        <c:lblOffset val="100"/>
        <c:baseTimeUnit val="days"/>
        <c:majorUnit val="10"/>
        <c:majorTimeUnit val="days"/>
      </c:dateAx>
      <c:valAx>
        <c:axId val="614836063"/>
        <c:scaling>
          <c:orientation val="minMax"/>
          <c:max val="5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49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[BUSI201-F2023-Final-Workbook-sol.xlsx]P07!PivotTable2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'P07'!$J$3:$J$4</c:f>
              <c:strCache>
                <c:ptCount val="1"/>
                <c:pt idx="0">
                  <c:v>Manager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'P07'!$I$5:$I$17</c:f>
              <c:strCache>
                <c:ptCount val="12"/>
                <c:pt idx="0">
                  <c:v>Jan/2023</c:v>
                </c:pt>
                <c:pt idx="1">
                  <c:v>Feb/2023</c:v>
                </c:pt>
                <c:pt idx="2">
                  <c:v>Mar/2023</c:v>
                </c:pt>
                <c:pt idx="3">
                  <c:v>Apr/2023</c:v>
                </c:pt>
                <c:pt idx="4">
                  <c:v>May/2023</c:v>
                </c:pt>
                <c:pt idx="5">
                  <c:v>Jun/2023</c:v>
                </c:pt>
                <c:pt idx="6">
                  <c:v>Jul/2023</c:v>
                </c:pt>
                <c:pt idx="7">
                  <c:v>Aug/2023</c:v>
                </c:pt>
                <c:pt idx="8">
                  <c:v>Sep/2023</c:v>
                </c:pt>
                <c:pt idx="9">
                  <c:v>Oct/2023</c:v>
                </c:pt>
                <c:pt idx="10">
                  <c:v>Nov/2023</c:v>
                </c:pt>
                <c:pt idx="11">
                  <c:v>Dec/2023</c:v>
                </c:pt>
              </c:strCache>
            </c:strRef>
          </c:cat>
          <c:val>
            <c:numRef>
              <c:f>'P07'!$J$5:$J$17</c:f>
              <c:numCache>
                <c:formatCode>General</c:formatCode>
                <c:ptCount val="12"/>
                <c:pt idx="0">
                  <c:v>152100.60999999999</c:v>
                </c:pt>
                <c:pt idx="1">
                  <c:v>116870.39</c:v>
                </c:pt>
                <c:pt idx="2">
                  <c:v>119856.29999999999</c:v>
                </c:pt>
                <c:pt idx="3">
                  <c:v>143873.46</c:v>
                </c:pt>
                <c:pt idx="4">
                  <c:v>127019.81</c:v>
                </c:pt>
                <c:pt idx="5">
                  <c:v>86934.53</c:v>
                </c:pt>
                <c:pt idx="6">
                  <c:v>126199.89000000001</c:v>
                </c:pt>
                <c:pt idx="7">
                  <c:v>96666.26999999999</c:v>
                </c:pt>
                <c:pt idx="8">
                  <c:v>109264.32000000001</c:v>
                </c:pt>
                <c:pt idx="9">
                  <c:v>113101.45999999999</c:v>
                </c:pt>
                <c:pt idx="10">
                  <c:v>125934.44</c:v>
                </c:pt>
                <c:pt idx="11">
                  <c:v>120932.98999999999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6-4622-8E64-5DB43A64E327}"/>
            </c:ext>
          </c:extLst>
        </c:ser>
        <c:ser>
          <c:idx val="1"/>
          <c:order val="1"/>
          <c:tx>
            <c:strRef>
              <c:f>'P07'!$K$3:$K$4</c:f>
              <c:strCache>
                <c:ptCount val="1"/>
                <c:pt idx="0">
                  <c:v>Manager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'P07'!$I$5:$I$17</c:f>
              <c:strCache>
                <c:ptCount val="12"/>
                <c:pt idx="0">
                  <c:v>Jan/2023</c:v>
                </c:pt>
                <c:pt idx="1">
                  <c:v>Feb/2023</c:v>
                </c:pt>
                <c:pt idx="2">
                  <c:v>Mar/2023</c:v>
                </c:pt>
                <c:pt idx="3">
                  <c:v>Apr/2023</c:v>
                </c:pt>
                <c:pt idx="4">
                  <c:v>May/2023</c:v>
                </c:pt>
                <c:pt idx="5">
                  <c:v>Jun/2023</c:v>
                </c:pt>
                <c:pt idx="6">
                  <c:v>Jul/2023</c:v>
                </c:pt>
                <c:pt idx="7">
                  <c:v>Aug/2023</c:v>
                </c:pt>
                <c:pt idx="8">
                  <c:v>Sep/2023</c:v>
                </c:pt>
                <c:pt idx="9">
                  <c:v>Oct/2023</c:v>
                </c:pt>
                <c:pt idx="10">
                  <c:v>Nov/2023</c:v>
                </c:pt>
                <c:pt idx="11">
                  <c:v>Dec/2023</c:v>
                </c:pt>
              </c:strCache>
            </c:strRef>
          </c:cat>
          <c:val>
            <c:numRef>
              <c:f>'P07'!$K$5:$K$17</c:f>
              <c:numCache>
                <c:formatCode>General</c:formatCode>
                <c:ptCount val="12"/>
                <c:pt idx="0">
                  <c:v>118475.19</c:v>
                </c:pt>
                <c:pt idx="1">
                  <c:v>124304.60999999999</c:v>
                </c:pt>
                <c:pt idx="2">
                  <c:v>115349.85</c:v>
                </c:pt>
                <c:pt idx="3">
                  <c:v>121050.27</c:v>
                </c:pt>
                <c:pt idx="4">
                  <c:v>115452.07</c:v>
                </c:pt>
                <c:pt idx="5">
                  <c:v>132602.53</c:v>
                </c:pt>
                <c:pt idx="6">
                  <c:v>125506.20999999999</c:v>
                </c:pt>
                <c:pt idx="7">
                  <c:v>94196.51999999999</c:v>
                </c:pt>
                <c:pt idx="8">
                  <c:v>118007.75</c:v>
                </c:pt>
                <c:pt idx="9">
                  <c:v>106125.28</c:v>
                </c:pt>
                <c:pt idx="10">
                  <c:v>111080.73000000001</c:v>
                </c:pt>
                <c:pt idx="11">
                  <c:v>118621.48999999999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6-4622-8E64-5DB43A64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4779967"/>
        <c:axId val="725101167"/>
      </c:barChart>
      <c:catAx>
        <c:axId val="163477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101167"/>
        <c:crosses val="autoZero"/>
        <c:auto val="1"/>
        <c:lblAlgn val="ctr"/>
        <c:lblOffset val="100"/>
        <c:noMultiLvlLbl val="0"/>
      </c:catAx>
      <c:valAx>
        <c:axId val="72510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779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[BUSI201-F2023-Final-Workbook-sol.xlsx]P07!PivotTable3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'P07'!$J$19:$J$20</c:f>
              <c:strCache>
                <c:ptCount val="1"/>
                <c:pt idx="0">
                  <c:v>Employee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'P07'!$J$21:$J$25</c:f>
              <c:numCache>
                <c:formatCode>General</c:formatCode>
                <c:ptCount val="4"/>
                <c:pt idx="0">
                  <c:v>62</c:v>
                </c:pt>
                <c:pt idx="1">
                  <c:v>57</c:v>
                </c:pt>
                <c:pt idx="2">
                  <c:v>68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7-4F3E-9593-798380CC74F7}"/>
            </c:ext>
          </c:extLst>
        </c:ser>
        <c:ser>
          <c:idx val="1"/>
          <c:order val="1"/>
          <c:tx>
            <c:strRef>
              <c:f>'P07'!$K$19:$K$20</c:f>
              <c:strCache>
                <c:ptCount val="1"/>
                <c:pt idx="0">
                  <c:v>Employee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'P07'!$K$21:$K$25</c:f>
              <c:numCache>
                <c:formatCode>General</c:formatCode>
                <c:ptCount val="4"/>
                <c:pt idx="0">
                  <c:v>66</c:v>
                </c:pt>
                <c:pt idx="1">
                  <c:v>62</c:v>
                </c:pt>
                <c:pt idx="2">
                  <c:v>77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7-4F3E-9593-798380CC74F7}"/>
            </c:ext>
          </c:extLst>
        </c:ser>
        <c:ser>
          <c:idx val="2"/>
          <c:order val="2"/>
          <c:tx>
            <c:strRef>
              <c:f>'P07'!$L$19:$L$20</c:f>
              <c:strCache>
                <c:ptCount val="1"/>
                <c:pt idx="0">
                  <c:v>Employee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'P07'!$L$21:$L$25</c:f>
              <c:numCache>
                <c:formatCode>General</c:formatCode>
                <c:ptCount val="4"/>
                <c:pt idx="0">
                  <c:v>62</c:v>
                </c:pt>
                <c:pt idx="1">
                  <c:v>70</c:v>
                </c:pt>
                <c:pt idx="2">
                  <c:v>66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7-4F3E-9593-798380CC74F7}"/>
            </c:ext>
          </c:extLst>
        </c:ser>
        <c:ser>
          <c:idx val="3"/>
          <c:order val="3"/>
          <c:tx>
            <c:strRef>
              <c:f>'P07'!$M$19:$M$20</c:f>
              <c:strCache>
                <c:ptCount val="1"/>
                <c:pt idx="0">
                  <c:v>Employee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'P07'!$M$21:$M$25</c:f>
              <c:numCache>
                <c:formatCode>General</c:formatCode>
                <c:ptCount val="4"/>
                <c:pt idx="0">
                  <c:v>54</c:v>
                </c:pt>
                <c:pt idx="1">
                  <c:v>68</c:v>
                </c:pt>
                <c:pt idx="2">
                  <c:v>71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7-4F3E-9593-798380CC74F7}"/>
            </c:ext>
          </c:extLst>
        </c:ser>
        <c:ser>
          <c:idx val="4"/>
          <c:order val="4"/>
          <c:tx>
            <c:strRef>
              <c:f>'P07'!$N$19:$N$20</c:f>
              <c:strCache>
                <c:ptCount val="1"/>
                <c:pt idx="0">
                  <c:v>Employee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'P07'!$N$21:$N$25</c:f>
              <c:numCache>
                <c:formatCode>General</c:formatCode>
                <c:ptCount val="4"/>
                <c:pt idx="0">
                  <c:v>70</c:v>
                </c:pt>
                <c:pt idx="1">
                  <c:v>49</c:v>
                </c:pt>
                <c:pt idx="2">
                  <c:v>73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57-4F3E-9593-798380CC74F7}"/>
            </c:ext>
          </c:extLst>
        </c:ser>
        <c:ser>
          <c:idx val="5"/>
          <c:order val="5"/>
          <c:tx>
            <c:strRef>
              <c:f>'P07'!$O$19:$O$20</c:f>
              <c:strCache>
                <c:ptCount val="1"/>
                <c:pt idx="0">
                  <c:v>Employee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'P07'!$I$21:$I$25</c:f>
              <c:strCache>
                <c:ptCount val="4"/>
                <c:pt idx="0">
                  <c:v>Qtr1</c:v>
                </c:pt>
                <c:pt idx="1">
                  <c:v>Qtr2</c:v>
                </c:pt>
                <c:pt idx="2">
                  <c:v>Qtr3</c:v>
                </c:pt>
                <c:pt idx="3">
                  <c:v>Qtr4</c:v>
                </c:pt>
              </c:strCache>
            </c:strRef>
          </c:cat>
          <c:val>
            <c:numRef>
              <c:f>'P07'!$O$21:$O$25</c:f>
              <c:numCache>
                <c:formatCode>General</c:formatCode>
                <c:ptCount val="4"/>
                <c:pt idx="0">
                  <c:v>59</c:v>
                </c:pt>
                <c:pt idx="1">
                  <c:v>65</c:v>
                </c:pt>
                <c:pt idx="2">
                  <c:v>60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57-4F3E-9593-798380CC7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17231"/>
        <c:axId val="725971551"/>
      </c:barChart>
      <c:catAx>
        <c:axId val="72541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71551"/>
        <c:crosses val="autoZero"/>
        <c:auto val="1"/>
        <c:lblAlgn val="ctr"/>
        <c:lblOffset val="100"/>
        <c:noMultiLvlLbl val="0"/>
      </c:catAx>
      <c:valAx>
        <c:axId val="72597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41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</xdr:row>
      <xdr:rowOff>36512</xdr:rowOff>
    </xdr:from>
    <xdr:to>
      <xdr:col>13</xdr:col>
      <xdr:colOff>6350</xdr:colOff>
      <xdr:row>11</xdr:row>
      <xdr:rowOff>201612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E022-5E74-8287-74CB-4FD2A41CA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46037</xdr:rowOff>
    </xdr:from>
    <xdr:to>
      <xdr:col>11</xdr:col>
      <xdr:colOff>454025</xdr:colOff>
      <xdr:row>11</xdr:row>
      <xdr:rowOff>211137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3D8BD1-0E6E-29FF-F493-7E0088BBB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120650</xdr:colOff>
      <xdr:row>1</xdr:row>
      <xdr:rowOff>85725</xdr:rowOff>
    </xdr:from>
    <xdr:to>
      <xdr:col>19</xdr:col>
      <xdr:colOff>320675</xdr:colOff>
      <xdr:row>6</xdr:row>
      <xdr:rowOff>168275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">
              <a:extLst>
                <a:ext uri="{FF2B5EF4-FFF2-40B4-BE49-F238E27FC236}">
                  <a16:creationId xmlns:a16="http://schemas.microsoft.com/office/drawing/2014/main" id="{3811477D-33B2-C595-2863-91FDE5ED3B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25075" y="339725"/>
              <a:ext cx="333057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55562</xdr:colOff>
      <xdr:row>2</xdr:row>
      <xdr:rowOff>49212</xdr:rowOff>
    </xdr:from>
    <xdr:to>
      <xdr:col>14</xdr:col>
      <xdr:colOff>684212</xdr:colOff>
      <xdr:row>12</xdr:row>
      <xdr:rowOff>207962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EA9667-CA81-12B1-D62C-34E0C7248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77785</xdr:colOff>
      <xdr:row>12</xdr:row>
      <xdr:rowOff>249237</xdr:rowOff>
    </xdr:from>
    <xdr:to>
      <xdr:col>14</xdr:col>
      <xdr:colOff>688974</xdr:colOff>
      <xdr:row>23</xdr:row>
      <xdr:rowOff>150812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29CEDF-6D07-9C0F-2276-C456D078D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270.826402893515" createdVersion="8" refreshedVersion="8" minRefreshableVersion="3" recordCount="920" xr:uid="{14662F0A-B46E-49DE-A759-B143D1AA36C3}">
  <cacheSource type="worksheet">
    <worksheetSource ref="B2:H922" sheet="P06"/>
  </cacheSource>
  <cacheFields count="7">
    <cacheField name="Date" numFmtId="14">
      <sharedItems containsSemiMixedTypes="0" containsNonDate="0" containsDate="1" containsString="0" minDate="2023-01-03T00:00:00" maxDate="2023-12-01T00:00:00" count="230">
        <d v="2023-11-30T00:00:00"/>
        <d v="2023-11-29T00:00:00"/>
        <d v="2023-11-28T00:00:00"/>
        <d v="2023-11-27T00:00:00"/>
        <d v="2023-11-24T00:00:00"/>
        <d v="2023-11-22T00:00:00"/>
        <d v="2023-11-21T00:00:00"/>
        <d v="2023-11-20T00:00:00"/>
        <d v="2023-11-17T00:00:00"/>
        <d v="2023-11-16T00:00:00"/>
        <d v="2023-11-15T00:00:00"/>
        <d v="2023-11-14T00:00:00"/>
        <d v="2023-11-13T00:00:00"/>
        <d v="2023-11-10T00:00:00"/>
        <d v="2023-11-09T00:00:00"/>
        <d v="2023-11-08T00:00:00"/>
        <d v="2023-11-07T00:00:00"/>
        <d v="2023-11-06T00:00:00"/>
        <d v="2023-11-03T00:00:00"/>
        <d v="2023-11-02T00:00:00"/>
        <d v="2023-11-01T00:00:00"/>
        <d v="2023-10-31T00:00:00"/>
        <d v="2023-10-30T00:00:00"/>
        <d v="2023-10-27T00:00:00"/>
        <d v="2023-10-26T00:00:00"/>
        <d v="2023-10-25T00:00:00"/>
        <d v="2023-10-24T00:00:00"/>
        <d v="2023-10-23T00:00:00"/>
        <d v="2023-10-20T00:00:00"/>
        <d v="2023-10-19T00:00:00"/>
        <d v="2023-10-18T00:00:00"/>
        <d v="2023-10-17T00:00:00"/>
        <d v="2023-10-16T00:00:00"/>
        <d v="2023-10-13T00:00:00"/>
        <d v="2023-10-12T00:00:00"/>
        <d v="2023-10-11T00:00:00"/>
        <d v="2023-10-10T00:00:00"/>
        <d v="2023-10-09T00:00:00"/>
        <d v="2023-10-06T00:00:00"/>
        <d v="2023-10-05T00:00:00"/>
        <d v="2023-10-04T00:00:00"/>
        <d v="2023-10-03T00:00:00"/>
        <d v="2023-10-02T00:00:00"/>
        <d v="2023-09-29T00:00:00"/>
        <d v="2023-09-28T00:00:00"/>
        <d v="2023-09-27T00:00:00"/>
        <d v="2023-09-26T00:00:00"/>
        <d v="2023-09-25T00:00:00"/>
        <d v="2023-09-22T00:00:00"/>
        <d v="2023-09-21T00:00:00"/>
        <d v="2023-09-20T00:00:00"/>
        <d v="2023-09-19T00:00:00"/>
        <d v="2023-09-18T00:00:00"/>
        <d v="2023-09-15T00:00:00"/>
        <d v="2023-09-14T00:00:00"/>
        <d v="2023-09-13T00:00:00"/>
        <d v="2023-09-12T00:00:00"/>
        <d v="2023-09-11T00:00:00"/>
        <d v="2023-09-08T00:00:00"/>
        <d v="2023-09-07T00:00:00"/>
        <d v="2023-09-06T00:00:00"/>
        <d v="2023-09-05T00:00:00"/>
        <d v="2023-09-01T00:00:00"/>
        <d v="2023-08-31T00:00:00"/>
        <d v="2023-08-30T00:00:00"/>
        <d v="2023-08-29T00:00:00"/>
        <d v="2023-08-28T00:00:00"/>
        <d v="2023-08-25T00:00:00"/>
        <d v="2023-08-24T00:00:00"/>
        <d v="2023-08-23T00:00:00"/>
        <d v="2023-08-22T00:00:00"/>
        <d v="2023-08-21T00:00:00"/>
        <d v="2023-08-18T00:00:00"/>
        <d v="2023-08-17T00:00:00"/>
        <d v="2023-08-16T00:00:00"/>
        <d v="2023-08-15T00:00:00"/>
        <d v="2023-08-14T00:00:00"/>
        <d v="2023-08-11T00:00:00"/>
        <d v="2023-08-10T00:00:00"/>
        <d v="2023-08-09T00:00:00"/>
        <d v="2023-08-08T00:00:00"/>
        <d v="2023-08-07T00:00:00"/>
        <d v="2023-08-04T00:00:00"/>
        <d v="2023-08-03T00:00:00"/>
        <d v="2023-08-02T00:00:00"/>
        <d v="2023-08-01T00:00:00"/>
        <d v="2023-07-31T00:00:00"/>
        <d v="2023-07-28T00:00:00"/>
        <d v="2023-07-27T00:00:00"/>
        <d v="2023-07-26T00:00:00"/>
        <d v="2023-07-25T00:00:00"/>
        <d v="2023-07-24T00:00:00"/>
        <d v="2023-07-21T00:00:00"/>
        <d v="2023-07-20T00:00:00"/>
        <d v="2023-07-19T00:00:00"/>
        <d v="2023-07-18T00:00:00"/>
        <d v="2023-07-17T00:00:00"/>
        <d v="2023-07-14T00:00:00"/>
        <d v="2023-07-13T00:00:00"/>
        <d v="2023-07-12T00:00:00"/>
        <d v="2023-07-11T00:00:00"/>
        <d v="2023-07-10T00:00:00"/>
        <d v="2023-07-07T00:00:00"/>
        <d v="2023-07-06T00:00:00"/>
        <d v="2023-07-05T00:00:00"/>
        <d v="2023-07-03T00:00:00"/>
        <d v="2023-06-30T00:00:00"/>
        <d v="2023-06-29T00:00:00"/>
        <d v="2023-06-28T00:00:00"/>
        <d v="2023-06-27T00:00:00"/>
        <d v="2023-06-26T00:00:00"/>
        <d v="2023-06-23T00:00:00"/>
        <d v="2023-06-22T00:00:00"/>
        <d v="2023-06-21T00:00:00"/>
        <d v="2023-06-20T00:00:00"/>
        <d v="2023-06-16T00:00:00"/>
        <d v="2023-06-15T00:00:00"/>
        <d v="2023-06-14T00:00:00"/>
        <d v="2023-06-13T00:00:00"/>
        <d v="2023-06-12T00:00:00"/>
        <d v="2023-06-09T00:00:00"/>
        <d v="2023-06-08T00:00:00"/>
        <d v="2023-06-07T00:00:00"/>
        <d v="2023-06-06T00:00:00"/>
        <d v="2023-06-05T00:00:00"/>
        <d v="2023-06-02T00:00:00"/>
        <d v="2023-06-01T00:00:00"/>
        <d v="2023-05-31T00:00:00"/>
        <d v="2023-05-30T00:00:00"/>
        <d v="2023-05-26T00:00:00"/>
        <d v="2023-05-25T00:00:00"/>
        <d v="2023-05-24T00:00:00"/>
        <d v="2023-05-23T00:00:00"/>
        <d v="2023-05-22T00:00:00"/>
        <d v="2023-05-19T00:00:00"/>
        <d v="2023-05-18T00:00:00"/>
        <d v="2023-05-17T00:00:00"/>
        <d v="2023-05-16T00:00:00"/>
        <d v="2023-05-15T00:00:00"/>
        <d v="2023-05-12T00:00:00"/>
        <d v="2023-05-11T00:00:00"/>
        <d v="2023-05-10T00:00:00"/>
        <d v="2023-05-09T00:00:00"/>
        <d v="2023-05-08T00:00:00"/>
        <d v="2023-05-05T00:00:00"/>
        <d v="2023-05-04T00:00:00"/>
        <d v="2023-05-03T00:00:00"/>
        <d v="2023-05-02T00:00:00"/>
        <d v="2023-05-01T00:00:00"/>
        <d v="2023-04-28T00:00:00"/>
        <d v="2023-04-27T00:00:00"/>
        <d v="2023-04-26T00:00:00"/>
        <d v="2023-04-25T00:00:00"/>
        <d v="2023-04-24T00:00:00"/>
        <d v="2023-04-21T00:00:00"/>
        <d v="2023-04-20T00:00:00"/>
        <d v="2023-04-19T00:00:00"/>
        <d v="2023-04-18T00:00:00"/>
        <d v="2023-04-17T00:00:00"/>
        <d v="2023-04-14T00:00:00"/>
        <d v="2023-04-13T00:00:00"/>
        <d v="2023-04-12T00:00:00"/>
        <d v="2023-04-11T00:00:00"/>
        <d v="2023-04-10T00:00:00"/>
        <d v="2023-04-06T00:00:00"/>
        <d v="2023-04-05T00:00:00"/>
        <d v="2023-04-04T00:00:00"/>
        <d v="2023-04-03T00:00:00"/>
        <d v="2023-03-31T00:00:00"/>
        <d v="2023-03-30T00:00:00"/>
        <d v="2023-03-29T00:00:00"/>
        <d v="2023-03-28T00:00:00"/>
        <d v="2023-03-27T00:00:00"/>
        <d v="2023-03-24T00:00:00"/>
        <d v="2023-03-23T00:00:00"/>
        <d v="2023-03-22T00:00:00"/>
        <d v="2023-03-21T00:00:00"/>
        <d v="2023-03-20T00:00:00"/>
        <d v="2023-03-17T00:00:00"/>
        <d v="2023-03-16T00:00:00"/>
        <d v="2023-03-15T00:00:00"/>
        <d v="2023-03-14T00:00:00"/>
        <d v="2023-03-13T00:00:00"/>
        <d v="2023-03-10T00:00:00"/>
        <d v="2023-03-09T00:00:00"/>
        <d v="2023-03-08T00:00:00"/>
        <d v="2023-03-07T00:00:00"/>
        <d v="2023-03-06T00:00:00"/>
        <d v="2023-03-03T00:00:00"/>
        <d v="2023-03-02T00:00:00"/>
        <d v="2023-03-01T00:00:00"/>
        <d v="2023-02-28T00:00:00"/>
        <d v="2023-02-27T00:00:00"/>
        <d v="2023-02-24T00:00:00"/>
        <d v="2023-02-23T00:00:00"/>
        <d v="2023-02-22T00:00:00"/>
        <d v="2023-02-21T00:00:00"/>
        <d v="2023-02-17T00:00:00"/>
        <d v="2023-02-16T00:00:00"/>
        <d v="2023-02-15T00:00:00"/>
        <d v="2023-02-14T00:00:00"/>
        <d v="2023-02-13T00:00:00"/>
        <d v="2023-02-10T00:00:00"/>
        <d v="2023-02-09T00:00:00"/>
        <d v="2023-02-08T00:00:00"/>
        <d v="2023-02-07T00:00:00"/>
        <d v="2023-02-06T00:00:00"/>
        <d v="2023-02-03T00:00:00"/>
        <d v="2023-02-02T00:00:00"/>
        <d v="2023-02-01T00:00:00"/>
        <d v="2023-01-31T00:00:00"/>
        <d v="2023-01-30T00:00:00"/>
        <d v="2023-01-27T00:00:00"/>
        <d v="2023-01-26T00:00:00"/>
        <d v="2023-01-25T00:00:00"/>
        <d v="2023-01-24T00:00:00"/>
        <d v="2023-01-23T00:00:00"/>
        <d v="2023-01-20T00:00:00"/>
        <d v="2023-01-19T00:00:00"/>
        <d v="2023-01-18T00:00:00"/>
        <d v="2023-01-17T00:00:00"/>
        <d v="2023-01-13T00:00:00"/>
        <d v="2023-01-12T00:00:00"/>
        <d v="2023-01-11T00:00:00"/>
        <d v="2023-01-10T00:00:00"/>
        <d v="2023-01-09T00:00:00"/>
        <d v="2023-01-06T00:00:00"/>
        <d v="2023-01-05T00:00:00"/>
        <d v="2023-01-04T00:00:00"/>
        <d v="2023-01-03T00:00:00"/>
      </sharedItems>
    </cacheField>
    <cacheField name="Ticker" numFmtId="14">
      <sharedItems count="4">
        <s v="VTI"/>
        <s v="GLD"/>
        <s v="BDN"/>
        <s v="VT"/>
      </sharedItems>
    </cacheField>
    <cacheField name="Open" numFmtId="165">
      <sharedItems containsSemiMixedTypes="0" containsString="0" containsNumber="1" minValue="68.08" maxValue="228.81"/>
    </cacheField>
    <cacheField name="High" numFmtId="165">
      <sharedItems containsSemiMixedTypes="0" containsString="0" containsNumber="1" minValue="68.38" maxValue="228.97"/>
    </cacheField>
    <cacheField name="Low" numFmtId="165">
      <sharedItems containsSemiMixedTypes="0" containsString="0" containsNumber="1" minValue="67.989999999999995" maxValue="227.56"/>
    </cacheField>
    <cacheField name="Close" numFmtId="165">
      <sharedItems containsSemiMixedTypes="0" containsString="0" containsNumber="1" minValue="68.040000000000006" maxValue="228.35" count="835">
        <n v="225.43"/>
        <n v="225.33"/>
        <n v="225.23"/>
        <n v="225.09"/>
        <n v="225.38"/>
        <n v="225.14"/>
        <n v="224.18"/>
        <n v="224.79"/>
        <n v="223.11"/>
        <n v="222.55"/>
        <n v="222.7"/>
        <n v="222.15"/>
        <n v="217.33"/>
        <n v="217.46"/>
        <n v="214.27"/>
        <n v="216.11"/>
        <n v="216.14"/>
        <n v="215.5"/>
        <n v="215.41"/>
        <n v="213.01"/>
        <n v="208.86"/>
        <n v="206.79"/>
        <n v="205.46"/>
        <n v="203.12"/>
        <n v="204.22"/>
        <n v="206.36"/>
        <n v="209.47"/>
        <n v="207.9"/>
        <n v="208.47"/>
        <n v="211.08"/>
        <n v="213.09"/>
        <n v="216.29"/>
        <n v="216.01"/>
        <n v="213.53"/>
        <n v="214.74"/>
        <n v="216.48"/>
        <n v="215.63"/>
        <n v="214.3"/>
        <n v="212.96"/>
        <n v="210.45"/>
        <n v="210.56"/>
        <n v="209.05"/>
        <n v="212.13"/>
        <n v="212.41"/>
        <n v="213.03"/>
        <n v="211.63"/>
        <n v="211.41"/>
        <n v="214.5"/>
        <n v="213.64"/>
        <n v="214.09"/>
        <n v="218.54"/>
        <n v="220.49"/>
        <n v="221.05"/>
        <n v="221.03"/>
        <n v="223.66"/>
        <n v="221.76"/>
        <n v="221.73"/>
        <n v="222.81"/>
        <n v="221.42"/>
        <n v="221.18"/>
        <n v="221.94"/>
        <n v="223.34"/>
        <n v="224.68"/>
        <n v="223.94"/>
        <n v="223.19"/>
        <n v="219.99"/>
        <n v="218.59"/>
        <n v="217.11"/>
        <n v="220.06"/>
        <n v="217.68"/>
        <n v="218.26"/>
        <n v="217.01"/>
        <n v="216.76"/>
        <n v="218.55"/>
        <n v="220.37"/>
        <n v="222.9"/>
        <n v="221.8"/>
        <n v="222.01"/>
        <n v="221.97"/>
        <n v="223.57"/>
        <n v="224.61"/>
        <n v="223.85"/>
        <n v="224.5"/>
        <n v="227.73"/>
        <n v="228.35"/>
        <n v="227.66"/>
        <n v="225.31"/>
        <n v="227.06"/>
        <n v="226.89"/>
        <n v="226.32"/>
        <n v="225.52"/>
        <n v="225.54"/>
        <n v="227.18"/>
        <n v="226.59"/>
        <n v="224.8"/>
        <n v="223.95"/>
        <n v="224.28"/>
        <n v="222.4"/>
        <n v="220.71"/>
        <n v="218.99"/>
        <n v="218.04"/>
        <n v="218.31"/>
        <n v="220.27"/>
        <n v="220.94"/>
        <n v="220.28"/>
        <n v="218.02"/>
        <n v="216.98"/>
        <n v="216.8"/>
        <n v="214.19"/>
        <n v="214.94"/>
        <n v="217.56"/>
        <n v="218.18"/>
        <n v="219.26"/>
        <n v="220.09"/>
        <n v="217.44"/>
        <n v="215.85"/>
        <n v="213.93"/>
        <n v="213.7"/>
        <n v="212.7"/>
        <n v="213.12"/>
        <n v="212.15"/>
        <n v="212.71"/>
        <n v="209.25"/>
        <n v="207.18"/>
        <n v="208.43"/>
        <n v="208.36"/>
        <n v="205.65"/>
        <n v="204.26"/>
        <n v="205.85"/>
        <n v="208.05"/>
        <n v="207.69"/>
        <n v="208.19"/>
        <n v="206.14"/>
        <n v="203.5"/>
        <n v="205.09"/>
        <n v="204.7"/>
        <n v="204.97"/>
        <n v="204.07"/>
        <n v="204.91"/>
        <n v="204.69"/>
        <n v="200.98"/>
        <n v="202.49"/>
        <n v="203.68"/>
        <n v="206.2"/>
        <n v="206.3"/>
        <n v="204.52"/>
        <n v="200.75"/>
        <n v="201.66"/>
        <n v="205.08"/>
        <n v="205"/>
        <n v="204.82"/>
        <n v="206.1"/>
        <n v="206"/>
        <n v="205.9"/>
        <n v="203.01"/>
        <n v="203.87"/>
        <n v="203.66"/>
        <n v="203.2"/>
        <n v="202.53"/>
        <n v="203.27"/>
        <n v="204.64"/>
        <n v="204.1"/>
        <n v="201.07"/>
        <n v="199.99"/>
        <n v="197.15"/>
        <n v="197.43"/>
        <n v="196.93"/>
        <n v="195.7"/>
        <n v="196.13"/>
        <n v="199.7"/>
        <n v="196.89"/>
        <n v="195.19"/>
        <n v="197.74"/>
        <n v="194.38"/>
        <n v="195.89"/>
        <n v="192.46"/>
        <n v="193.26"/>
        <n v="196.57"/>
        <n v="200.53"/>
        <n v="200.27"/>
        <n v="203.3"/>
        <n v="203.57"/>
        <n v="200.31"/>
        <n v="200"/>
        <n v="199.52"/>
        <n v="200.19"/>
        <n v="199.48"/>
        <n v="201.73"/>
        <n v="200.66"/>
        <n v="200.83"/>
        <n v="205.68"/>
        <n v="208.46"/>
        <n v="207.53"/>
        <n v="207.45"/>
        <n v="205.01"/>
        <n v="206.65"/>
        <n v="208.88"/>
        <n v="206.28"/>
        <n v="207.84"/>
        <n v="210.01"/>
        <n v="206.92"/>
        <n v="204.43"/>
        <n v="201.21"/>
        <n v="203.94"/>
        <n v="201.05"/>
        <n v="200.95"/>
        <n v="201.28"/>
        <n v="198.76"/>
        <n v="195.02"/>
        <n v="196.62"/>
        <n v="199.77"/>
        <n v="200.04"/>
        <n v="199.19"/>
        <n v="198.23"/>
        <n v="195.65"/>
        <n v="194.12"/>
        <n v="194.04"/>
        <n v="189.85"/>
        <n v="192.1"/>
        <n v="190.41"/>
        <n v="188.7"/>
        <n v="189.54"/>
        <n v="189.26"/>
        <n v="186.77"/>
        <n v="185.52"/>
        <n v="184.56"/>
        <n v="185.35"/>
        <n v="183.37"/>
        <n v="183.67"/>
        <n v="183.69"/>
        <n v="181.64"/>
        <n v="182.12"/>
        <n v="180.51"/>
        <n v="179.51"/>
        <n v="181.49"/>
        <n v="180.77"/>
        <n v="182.59"/>
        <n v="183.35"/>
        <n v="184.79"/>
        <n v="184.12"/>
        <n v="183.51"/>
        <n v="184.09"/>
        <n v="185.1"/>
        <n v="186.15"/>
        <n v="184.01"/>
        <n v="183.72"/>
        <n v="182.95"/>
        <n v="182.97"/>
        <n v="183.59"/>
        <n v="183.09"/>
        <n v="180.87"/>
        <n v="178.29"/>
        <n v="177.96"/>
        <n v="178.83"/>
        <n v="173.26"/>
        <n v="173.79"/>
        <n v="172.53"/>
        <n v="172.82"/>
        <n v="169.7"/>
        <n v="168.83"/>
        <n v="169.14"/>
        <n v="169.16"/>
        <n v="169.65"/>
        <n v="171.45"/>
        <n v="173.23"/>
        <n v="174.1"/>
        <n v="176.28"/>
        <n v="177.7"/>
        <n v="178.62"/>
        <n v="178.05"/>
        <n v="179.35"/>
        <n v="179.22"/>
        <n v="179.39"/>
        <n v="178.34"/>
        <n v="177.17"/>
        <n v="177.08"/>
        <n v="177.49"/>
        <n v="178.41"/>
        <n v="178.08"/>
        <n v="178.02"/>
        <n v="177.83"/>
        <n v="178.64"/>
        <n v="180.11"/>
        <n v="180.02"/>
        <n v="180.32"/>
        <n v="179.87"/>
        <n v="178.13"/>
        <n v="177.62"/>
        <n v="177.85"/>
        <n v="177.89"/>
        <n v="176.1"/>
        <n v="175.81"/>
        <n v="175.33"/>
        <n v="175.3"/>
        <n v="175.57"/>
        <n v="176.59"/>
        <n v="177.06"/>
        <n v="177.6"/>
        <n v="177.79"/>
        <n v="179.78"/>
        <n v="180.19"/>
        <n v="179.54"/>
        <n v="179.6"/>
        <n v="180.46"/>
        <n v="182.35"/>
        <n v="181.86"/>
        <n v="180.42"/>
        <n v="183.3"/>
        <n v="182.41"/>
        <n v="181.4"/>
        <n v="182.18"/>
        <n v="182.74"/>
        <n v="183.64"/>
        <n v="181.56"/>
        <n v="181.43"/>
        <n v="182.01"/>
        <n v="181.88"/>
        <n v="179.45"/>
        <n v="178.78"/>
        <n v="177.31"/>
        <n v="177.84"/>
        <n v="178.47"/>
        <n v="178.27"/>
        <n v="177.09"/>
        <n v="177.28"/>
        <n v="177.69"/>
        <n v="178.51"/>
        <n v="178.2"/>
        <n v="177.71"/>
        <n v="179.49"/>
        <n v="179.75"/>
        <n v="181.63"/>
        <n v="181.91"/>
        <n v="180.64"/>
        <n v="180.54"/>
        <n v="182.04"/>
        <n v="182.53"/>
        <n v="180.15"/>
        <n v="182.34"/>
        <n v="182.14"/>
        <n v="181.05"/>
        <n v="183.76"/>
        <n v="182.32"/>
        <n v="180.92"/>
        <n v="180.2"/>
        <n v="181.95"/>
        <n v="183.43"/>
        <n v="183.21"/>
        <n v="181.84"/>
        <n v="184.23"/>
        <n v="184.87"/>
        <n v="187.21"/>
        <n v="186.81"/>
        <n v="187.13"/>
        <n v="188.75"/>
        <n v="189.02"/>
        <n v="187.69"/>
        <n v="187.46"/>
        <n v="190.44"/>
        <n v="189.11"/>
        <n v="187.52"/>
        <n v="183.97"/>
        <n v="184.8"/>
        <n v="184.75"/>
        <n v="184.74"/>
        <n v="185.75"/>
        <n v="184.81"/>
        <n v="184.25"/>
        <n v="186.09"/>
        <n v="185.36"/>
        <n v="186.25"/>
        <n v="185.53"/>
        <n v="186.36"/>
        <n v="189.72"/>
        <n v="187.19"/>
        <n v="186.28"/>
        <n v="185.11"/>
        <n v="186.49"/>
        <n v="187.83"/>
        <n v="187.98"/>
        <n v="184.54"/>
        <n v="183.22"/>
        <n v="184.18"/>
        <n v="183.44"/>
        <n v="183.65"/>
        <n v="185.74"/>
        <n v="180.37"/>
        <n v="183.84"/>
        <n v="183.77"/>
        <n v="178.57"/>
        <n v="178.21"/>
        <n v="176.83"/>
        <n v="177.86"/>
        <n v="173.87"/>
        <n v="170.2"/>
        <n v="168.54"/>
        <n v="168.62"/>
        <n v="171.62"/>
        <n v="172.49"/>
        <n v="170.66"/>
        <n v="170.76"/>
        <n v="169.78"/>
        <n v="169.01"/>
        <n v="168.35"/>
        <n v="169.57"/>
        <n v="169.66"/>
        <n v="170.62"/>
        <n v="171.26"/>
        <n v="170.75"/>
        <n v="170.89"/>
        <n v="172.61"/>
        <n v="172.48"/>
        <n v="173.36"/>
        <n v="173.03"/>
        <n v="174.41"/>
        <n v="173.98"/>
        <n v="173.82"/>
        <n v="173.46"/>
        <n v="177.9"/>
        <n v="181.67"/>
        <n v="179.41"/>
        <n v="178.76"/>
        <n v="179.47"/>
        <n v="181.11"/>
        <n v="180.28"/>
        <n v="179.63"/>
        <n v="179.29"/>
        <n v="179.89"/>
        <n v="177.59"/>
        <n v="176.64"/>
        <n v="174.62"/>
        <n v="174.74"/>
        <n v="173.71"/>
        <n v="170.52"/>
        <n v="172.67"/>
        <n v="171.06"/>
        <n v="71.319999999999993"/>
        <n v="71.66"/>
        <n v="71.290000000000006"/>
        <n v="70.989999999999995"/>
        <n v="70.56"/>
        <n v="70.900000000000006"/>
        <n v="70.84"/>
        <n v="70.739999999999995"/>
        <n v="70.64"/>
        <n v="70.540000000000006"/>
        <n v="70.12"/>
        <n v="70.510000000000005"/>
        <n v="69.66"/>
        <n v="69.680000000000007"/>
        <n v="69.55"/>
        <n v="70.069999999999993"/>
        <n v="69.849999999999994"/>
        <n v="69.5"/>
        <n v="69.8"/>
        <n v="69.39"/>
        <n v="68.989999999999995"/>
        <n v="68.53"/>
        <n v="68.55"/>
        <n v="68.72"/>
        <n v="68.260000000000005"/>
        <n v="68.78"/>
        <n v="68.290000000000006"/>
        <n v="68.040000000000006"/>
        <n v="68.34"/>
        <n v="68.64"/>
        <n v="69.09"/>
        <n v="69.45"/>
        <n v="69.13"/>
        <n v="69.73"/>
        <n v="69.41"/>
        <n v="69.48"/>
        <n v="69.05"/>
        <n v="69"/>
        <n v="69.11"/>
        <n v="69.78"/>
        <n v="69.81"/>
        <n v="69.63"/>
        <n v="69.88"/>
        <n v="69.95"/>
        <n v="70.47"/>
        <n v="70.180000000000007"/>
        <n v="70.62"/>
        <n v="70.709999999999994"/>
        <n v="70.86"/>
        <n v="70.790000000000006"/>
        <n v="70.930000000000007"/>
        <n v="71.05"/>
        <n v="70.94"/>
        <n v="70.89"/>
        <n v="71"/>
        <n v="70.98"/>
        <n v="70.819999999999993"/>
        <n v="71.209999999999994"/>
        <n v="71.75"/>
        <n v="71.63"/>
        <n v="71.22"/>
        <n v="71.09"/>
        <n v="71.260000000000005"/>
        <n v="70.53"/>
        <n v="70.87"/>
        <n v="70.72"/>
        <n v="71.150000000000006"/>
        <n v="71.239999999999995"/>
        <n v="71.47"/>
        <n v="71.87"/>
        <n v="71.849999999999994"/>
        <n v="71.59"/>
        <n v="71.7"/>
        <n v="71.11"/>
        <n v="71.55"/>
        <n v="71.78"/>
        <n v="72.42"/>
        <n v="72.290000000000006"/>
        <n v="72.040000000000006"/>
        <n v="72.66"/>
        <n v="72.5"/>
        <n v="72.62"/>
        <n v="72.569999999999993"/>
        <n v="72.91"/>
        <n v="72.739999999999995"/>
        <n v="72.650000000000006"/>
        <n v="72.47"/>
        <n v="71.900000000000006"/>
        <n v="71.5"/>
        <n v="71.540000000000006"/>
        <n v="72"/>
        <n v="72.3"/>
        <n v="72.69"/>
        <n v="72.44"/>
        <n v="72.989999999999995"/>
        <n v="72.760000000000005"/>
        <n v="72.900000000000006"/>
        <n v="72.81"/>
        <n v="72.599999999999994"/>
        <n v="72.95"/>
        <n v="72.83"/>
        <n v="72.73"/>
        <n v="72.89"/>
        <n v="72.38"/>
        <n v="72.7"/>
        <n v="72.55"/>
        <n v="72.34"/>
        <n v="72.75"/>
        <n v="72.64"/>
        <n v="73.05"/>
        <n v="73.040000000000006"/>
        <n v="72.8"/>
        <n v="72.319999999999993"/>
        <n v="72.23"/>
        <n v="72.67"/>
        <n v="72.87"/>
        <n v="73.17"/>
        <n v="73.3"/>
        <n v="73.48"/>
        <n v="73.67"/>
        <n v="74.06"/>
        <n v="73.819999999999993"/>
        <n v="73.37"/>
        <n v="73.45"/>
        <n v="73.8"/>
        <n v="74.069999999999993"/>
        <n v="74.17"/>
        <n v="73.86"/>
        <n v="73.14"/>
        <n v="74.08"/>
        <n v="73.989999999999995"/>
        <n v="74.25"/>
        <n v="73.77"/>
        <n v="73.61"/>
        <n v="73.290000000000006"/>
        <n v="73.39"/>
        <n v="73.28"/>
        <n v="73.680000000000007"/>
        <n v="74.010000000000005"/>
        <n v="74.05"/>
        <n v="73.97"/>
        <n v="73.94"/>
        <n v="74.44"/>
        <n v="74.459999999999994"/>
        <n v="74.260000000000005"/>
        <n v="73.959999999999994"/>
        <n v="73.83"/>
        <n v="73.349999999999994"/>
        <n v="73.27"/>
        <n v="73.400000000000006"/>
        <n v="74.02"/>
        <n v="73.849999999999994"/>
        <n v="73.2"/>
        <n v="73.72"/>
        <n v="73.19"/>
        <n v="73.540000000000006"/>
        <n v="72.790000000000006"/>
        <n v="73.25"/>
        <n v="71.81"/>
        <n v="71.569999999999993"/>
        <n v="71.709999999999994"/>
        <n v="71.88"/>
        <n v="71.33"/>
        <n v="71.48"/>
        <n v="72.069999999999993"/>
        <n v="72.05"/>
        <n v="71.930000000000007"/>
        <n v="72.33"/>
        <n v="71.91"/>
        <n v="72.540000000000006"/>
        <n v="72.819999999999993"/>
        <n v="73.069999999999993"/>
        <n v="73.180000000000007"/>
        <n v="73.91"/>
        <n v="74.569999999999993"/>
        <n v="74.52"/>
        <n v="74.22"/>
        <n v="73.88"/>
        <n v="74.09"/>
        <n v="74.31"/>
        <n v="73.89"/>
        <n v="74.400000000000006"/>
        <n v="74.55"/>
        <n v="73.87"/>
        <n v="73.650000000000006"/>
        <n v="73.260000000000005"/>
        <n v="73.55"/>
        <n v="72.63"/>
        <n v="72.22"/>
        <n v="98.38"/>
        <n v="98.32"/>
        <n v="98.3"/>
        <n v="98.14"/>
        <n v="98.33"/>
        <n v="98.07"/>
        <n v="97.83"/>
        <n v="98.09"/>
        <n v="97.45"/>
        <n v="96.91"/>
        <n v="97.09"/>
        <n v="96.9"/>
        <n v="94.71"/>
        <n v="94.72"/>
        <n v="93.62"/>
        <n v="94.22"/>
        <n v="94.28"/>
        <n v="94.34"/>
        <n v="94.35"/>
        <n v="93.21"/>
        <n v="91.35"/>
        <n v="90.46"/>
        <n v="90.02"/>
        <n v="88.97"/>
        <n v="89.36"/>
        <n v="90.12"/>
        <n v="91.31"/>
        <n v="90.62"/>
        <n v="90.79"/>
        <n v="91.84"/>
        <n v="92.64"/>
        <n v="94.07"/>
        <n v="93.12"/>
        <n v="93.74"/>
        <n v="94.58"/>
        <n v="94.15"/>
        <n v="93.32"/>
        <n v="93.04"/>
        <n v="92.02"/>
        <n v="91.8"/>
        <n v="91.42"/>
        <n v="92.68"/>
        <n v="93.18"/>
        <n v="93.44"/>
        <n v="92.8"/>
        <n v="92.79"/>
        <n v="94.11"/>
        <n v="94.01"/>
        <n v="94.03"/>
        <n v="95.6"/>
        <n v="96.26"/>
        <n v="96.44"/>
        <n v="96.96"/>
        <n v="97.77"/>
        <n v="96.79"/>
        <n v="97.31"/>
        <n v="96.53"/>
        <n v="96.49"/>
        <n v="96.89"/>
        <n v="97.73"/>
        <n v="97.98"/>
        <n v="97.74"/>
        <n v="95.65"/>
        <n v="95.1"/>
        <n v="96.3"/>
        <n v="95.21"/>
        <n v="95.41"/>
        <n v="94.94"/>
        <n v="95"/>
        <n v="95.63"/>
        <n v="96.36"/>
        <n v="97.51"/>
        <n v="97.43"/>
        <n v="97.78"/>
        <n v="97.63"/>
        <n v="98.03"/>
        <n v="98.64"/>
        <n v="97.92"/>
        <n v="98.1"/>
        <n v="98.31"/>
        <n v="99.98"/>
        <n v="100.59"/>
        <n v="100.37"/>
        <n v="99.34"/>
        <n v="100"/>
        <n v="99.82"/>
        <n v="99.52"/>
        <n v="99.16"/>
        <n v="99.12"/>
        <n v="99.8"/>
        <n v="99.71"/>
        <n v="99.11"/>
        <n v="98.83"/>
        <n v="99.19"/>
        <n v="98.06"/>
        <n v="96.93"/>
        <n v="96.1"/>
        <n v="95.8"/>
        <n v="95.55"/>
        <n v="96.74"/>
        <n v="97.29"/>
        <n v="96.98"/>
        <n v="95.92"/>
        <n v="95.74"/>
        <n v="95.69"/>
        <n v="94.78"/>
        <n v="95.83"/>
        <n v="95.87"/>
        <n v="96.17"/>
        <n v="96.94"/>
        <n v="96.04"/>
        <n v="95.4"/>
        <n v="95.29"/>
        <n v="95.12"/>
        <n v="94.56"/>
        <n v="94.88"/>
        <n v="93.42"/>
        <n v="92.27"/>
        <n v="92.96"/>
        <n v="93.29"/>
        <n v="92.17"/>
        <n v="91.89"/>
        <n v="92.72"/>
        <n v="93.9"/>
        <n v="93.75"/>
        <n v="93.24"/>
        <n v="92.37"/>
        <n v="93.17"/>
        <n v="92.54"/>
        <n v="93.02"/>
        <n v="92.83"/>
        <n v="93.16"/>
        <n v="91.6"/>
        <n v="91.92"/>
        <n v="92.24"/>
        <n v="93.4"/>
        <n v="92.85"/>
        <n v="91.33"/>
        <n v="91.53"/>
        <n v="93.05"/>
        <n v="92.95"/>
        <n v="92.92"/>
        <n v="93.26"/>
        <n v="93.48"/>
        <n v="93.1"/>
        <n v="93.39"/>
        <n v="92.18"/>
        <n v="92.31"/>
        <n v="92.09"/>
        <n v="91.98"/>
        <n v="91.68"/>
        <n v="92.13"/>
        <n v="92.52"/>
        <n v="91.13"/>
        <n v="90.43"/>
        <n v="89.33"/>
        <n v="89.24"/>
        <n v="88.9"/>
        <n v="88.68"/>
        <n v="88.47"/>
        <n v="89.5"/>
        <n v="88.34"/>
        <n v="87.68"/>
        <n v="88.73"/>
        <n v="87.28"/>
        <n v="88.64"/>
        <n v="87.48"/>
        <n v="87.76"/>
        <n v="88.99"/>
        <n v="90.48"/>
        <n v="90.24"/>
        <n v="91.64"/>
        <n v="91.78"/>
        <n v="90.01"/>
        <n v="89.83"/>
        <n v="90.22"/>
        <n v="89.72"/>
        <n v="90.9"/>
        <n v="90.42"/>
        <n v="90.72"/>
        <n v="92.28"/>
        <n v="92.49"/>
        <n v="93.38"/>
        <n v="93.33"/>
        <n v="93.27"/>
        <n v="92.25"/>
        <n v="92.42"/>
        <n v="92.88"/>
        <n v="93.65"/>
        <n v="92.66"/>
        <n v="93.5"/>
        <n v="94.55"/>
        <n v="93.79"/>
        <n v="92.78"/>
        <n v="91.72"/>
        <n v="92.01"/>
        <n v="91.93"/>
        <n v="91.07"/>
        <n v="89.68"/>
        <n v="90.08"/>
        <n v="91.06"/>
        <n v="91.08"/>
        <n v="90.61"/>
        <n v="89.97"/>
        <n v="89.07"/>
        <n v="88.59"/>
        <n v="88.38"/>
        <n v="86.4"/>
        <n v="87.3"/>
        <n v="86.24"/>
      </sharedItems>
    </cacheField>
    <cacheField name="Volume" numFmtId="3">
      <sharedItems containsSemiMixedTypes="0" containsString="0" containsNumber="1" containsInteger="1" minValue="633200" maxValue="24156300"/>
    </cacheField>
  </cacheFields>
  <extLst>
    <ext xmlns:x14="http://schemas.microsoft.com/office/spreadsheetml/2009/9/main" uri="{725AE2AE-9491-48be-B2B4-4EB974FC3084}">
      <x14:pivotCacheDefinition pivotCacheId="2078862520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270.827310416666" createdVersion="8" refreshedVersion="8" minRefreshableVersion="3" recordCount="72" xr:uid="{FCCC9F97-2F13-42CF-8542-D136AA525165}">
  <cacheSource type="worksheet">
    <worksheetSource ref="B3:G75" sheet="P07"/>
  </cacheSource>
  <cacheFields count="9">
    <cacheField name="Record #" numFmtId="0">
      <sharedItems/>
    </cacheField>
    <cacheField name="Manager" numFmtId="0">
      <sharedItems count="2">
        <s v="Manager 1"/>
        <s v="Manager 2"/>
      </sharedItems>
    </cacheField>
    <cacheField name="Employee" numFmtId="0">
      <sharedItems count="6">
        <s v="Employee 1"/>
        <s v="Employee 2"/>
        <s v="Employee 3"/>
        <s v="Employee 4"/>
        <s v="Employee 5"/>
        <s v="Employee 6"/>
      </sharedItems>
    </cacheField>
    <cacheField name="Month" numFmtId="164">
      <sharedItems containsSemiMixedTypes="0" containsNonDate="0" containsDate="1" containsString="0" minDate="2023-01-01T00:00:00" maxDate="2023-12-02T00:00:00" count="1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8"/>
    </cacheField>
    <cacheField name="Sales" numFmtId="165">
      <sharedItems containsSemiMixedTypes="0" containsString="0" containsNumber="1" minValue="21191.45" maxValue="61291.41"/>
    </cacheField>
    <cacheField name="Days Worked" numFmtId="0">
      <sharedItems containsSemiMixedTypes="0" containsString="0" containsNumber="1" containsInteger="1" minValue="15" maxValue="28"/>
    </cacheField>
    <cacheField name="Days (Month)" numFmtId="0" databaseField="0">
      <fieldGroup base="3">
        <rangePr groupBy="days" startDate="2023-01-01T00:00:00" endDate="2023-12-02T00:00:00"/>
        <groupItems count="368">
          <s v="&lt;1/1/202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/2023"/>
        </groupItems>
      </fieldGroup>
    </cacheField>
    <cacheField name="Months (Month)" numFmtId="0" databaseField="0">
      <fieldGroup base="3">
        <rangePr groupBy="months" startDate="2023-01-01T00:00:00" endDate="2023-12-02T00:00:00"/>
        <groupItems count="14">
          <s v="&lt;1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/2023"/>
        </groupItems>
      </fieldGroup>
    </cacheField>
    <cacheField name="Quarters (Month)" numFmtId="0" databaseField="0">
      <fieldGroup base="3">
        <rangePr groupBy="quarters" startDate="2023-01-01T00:00:00" endDate="2023-12-02T00:00:00"/>
        <groupItems count="6">
          <s v="&lt;1/1/2023"/>
          <s v="Qtr1"/>
          <s v="Qtr2"/>
          <s v="Qtr3"/>
          <s v="Qtr4"/>
          <s v="&gt;12/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0">
  <r>
    <x v="0"/>
    <x v="0"/>
    <n v="225.73"/>
    <n v="225.92"/>
    <n v="224.82"/>
    <x v="0"/>
    <n v="2456670"/>
  </r>
  <r>
    <x v="1"/>
    <x v="0"/>
    <n v="226.38"/>
    <n v="227.19"/>
    <n v="225.11"/>
    <x v="1"/>
    <n v="2653700"/>
  </r>
  <r>
    <x v="2"/>
    <x v="0"/>
    <n v="224.77"/>
    <n v="225.91"/>
    <n v="224.45"/>
    <x v="2"/>
    <n v="2761900"/>
  </r>
  <r>
    <x v="3"/>
    <x v="0"/>
    <n v="225.12"/>
    <n v="225.53"/>
    <n v="224.77"/>
    <x v="3"/>
    <n v="2410000"/>
  </r>
  <r>
    <x v="4"/>
    <x v="0"/>
    <n v="225.04"/>
    <n v="225.44"/>
    <n v="225.01"/>
    <x v="4"/>
    <n v="1219500"/>
  </r>
  <r>
    <x v="5"/>
    <x v="0"/>
    <n v="224.85"/>
    <n v="225.76"/>
    <n v="224.53"/>
    <x v="5"/>
    <n v="2880400"/>
  </r>
  <r>
    <x v="6"/>
    <x v="0"/>
    <n v="224.25"/>
    <n v="224.43"/>
    <n v="223.61"/>
    <x v="6"/>
    <n v="2513800"/>
  </r>
  <r>
    <x v="7"/>
    <x v="0"/>
    <n v="223.11"/>
    <n v="225.25"/>
    <n v="223"/>
    <x v="7"/>
    <n v="2875600"/>
  </r>
  <r>
    <x v="8"/>
    <x v="0"/>
    <n v="222.87"/>
    <n v="223.44"/>
    <n v="222.42"/>
    <x v="8"/>
    <n v="3123700"/>
  </r>
  <r>
    <x v="9"/>
    <x v="0"/>
    <n v="222.3"/>
    <n v="222.88"/>
    <n v="221.6"/>
    <x v="9"/>
    <n v="2754500"/>
  </r>
  <r>
    <x v="10"/>
    <x v="0"/>
    <n v="222.86"/>
    <n v="223.8"/>
    <n v="222.29"/>
    <x v="10"/>
    <n v="2819200"/>
  </r>
  <r>
    <x v="11"/>
    <x v="0"/>
    <n v="220.51"/>
    <n v="222.78"/>
    <n v="220.51"/>
    <x v="11"/>
    <n v="4055100"/>
  </r>
  <r>
    <x v="12"/>
    <x v="0"/>
    <n v="216.81"/>
    <n v="217.86"/>
    <n v="216.34"/>
    <x v="12"/>
    <n v="2829400"/>
  </r>
  <r>
    <x v="13"/>
    <x v="0"/>
    <n v="215.1"/>
    <n v="217.61"/>
    <n v="214.45"/>
    <x v="13"/>
    <n v="3303400"/>
  </r>
  <r>
    <x v="14"/>
    <x v="0"/>
    <n v="216.63"/>
    <n v="216.78"/>
    <n v="214.06"/>
    <x v="14"/>
    <n v="2771200"/>
  </r>
  <r>
    <x v="15"/>
    <x v="0"/>
    <n v="216.34"/>
    <n v="216.72"/>
    <n v="215"/>
    <x v="15"/>
    <n v="2813800"/>
  </r>
  <r>
    <x v="16"/>
    <x v="0"/>
    <n v="215.38"/>
    <n v="216.5"/>
    <n v="214.9"/>
    <x v="16"/>
    <n v="3194300"/>
  </r>
  <r>
    <x v="17"/>
    <x v="0"/>
    <n v="215.83"/>
    <n v="216.07"/>
    <n v="214.47"/>
    <x v="17"/>
    <n v="2915000"/>
  </r>
  <r>
    <x v="18"/>
    <x v="0"/>
    <n v="214.32"/>
    <n v="216.2"/>
    <n v="214.27"/>
    <x v="18"/>
    <n v="4216600"/>
  </r>
  <r>
    <x v="19"/>
    <x v="0"/>
    <n v="210.85"/>
    <n v="213.11"/>
    <n v="210.85"/>
    <x v="19"/>
    <n v="4111600"/>
  </r>
  <r>
    <x v="20"/>
    <x v="0"/>
    <n v="207.14"/>
    <n v="209.22"/>
    <n v="206.87"/>
    <x v="20"/>
    <n v="5789300"/>
  </r>
  <r>
    <x v="21"/>
    <x v="0"/>
    <n v="205.63"/>
    <n v="207"/>
    <n v="204.82"/>
    <x v="21"/>
    <n v="3325300"/>
  </r>
  <r>
    <x v="22"/>
    <x v="0"/>
    <n v="204.53"/>
    <n v="205.98"/>
    <n v="203.76"/>
    <x v="22"/>
    <n v="3562700"/>
  </r>
  <r>
    <x v="23"/>
    <x v="0"/>
    <n v="205"/>
    <n v="205.11"/>
    <n v="202.44"/>
    <x v="23"/>
    <n v="4290700"/>
  </r>
  <r>
    <x v="24"/>
    <x v="0"/>
    <n v="205.92"/>
    <n v="206.36"/>
    <n v="203.63"/>
    <x v="24"/>
    <n v="4133400"/>
  </r>
  <r>
    <x v="25"/>
    <x v="0"/>
    <n v="208.45"/>
    <n v="208.54"/>
    <n v="206.09"/>
    <x v="25"/>
    <n v="3454500"/>
  </r>
  <r>
    <x v="26"/>
    <x v="0"/>
    <n v="209.07"/>
    <n v="210.21"/>
    <n v="208.12"/>
    <x v="26"/>
    <n v="3180900"/>
  </r>
  <r>
    <x v="27"/>
    <x v="0"/>
    <n v="207.67"/>
    <n v="209.97"/>
    <n v="206.66"/>
    <x v="27"/>
    <n v="5473000"/>
  </r>
  <r>
    <x v="28"/>
    <x v="0"/>
    <n v="210.86"/>
    <n v="211.05"/>
    <n v="208.38"/>
    <x v="28"/>
    <n v="4446600"/>
  </r>
  <r>
    <x v="29"/>
    <x v="0"/>
    <n v="213.4"/>
    <n v="214.35"/>
    <n v="210.69"/>
    <x v="29"/>
    <n v="4322700"/>
  </r>
  <r>
    <x v="30"/>
    <x v="0"/>
    <n v="215.11"/>
    <n v="215.63"/>
    <n v="212.59"/>
    <x v="30"/>
    <n v="3255000"/>
  </r>
  <r>
    <x v="31"/>
    <x v="0"/>
    <n v="214.37"/>
    <n v="217.38"/>
    <n v="214.17"/>
    <x v="31"/>
    <n v="3627700"/>
  </r>
  <r>
    <x v="32"/>
    <x v="0"/>
    <n v="214.73"/>
    <n v="216.46"/>
    <n v="214.56"/>
    <x v="32"/>
    <n v="3361600"/>
  </r>
  <r>
    <x v="33"/>
    <x v="0"/>
    <n v="215.53"/>
    <n v="216.01"/>
    <n v="212.75"/>
    <x v="33"/>
    <n v="3267700"/>
  </r>
  <r>
    <x v="34"/>
    <x v="0"/>
    <n v="216.63"/>
    <n v="216.72"/>
    <n v="213.53"/>
    <x v="34"/>
    <n v="3244200"/>
  </r>
  <r>
    <x v="35"/>
    <x v="0"/>
    <n v="216.2"/>
    <n v="216.63"/>
    <n v="214.88"/>
    <x v="35"/>
    <n v="3033000"/>
  </r>
  <r>
    <x v="36"/>
    <x v="0"/>
    <n v="214.6"/>
    <n v="216.95"/>
    <n v="214.57"/>
    <x v="36"/>
    <n v="3494600"/>
  </r>
  <r>
    <x v="37"/>
    <x v="0"/>
    <n v="211.91"/>
    <n v="214.65"/>
    <n v="211.76"/>
    <x v="37"/>
    <n v="2869700"/>
  </r>
  <r>
    <x v="38"/>
    <x v="0"/>
    <n v="209.06"/>
    <n v="213.78"/>
    <n v="208.57"/>
    <x v="38"/>
    <n v="3666300"/>
  </r>
  <r>
    <x v="39"/>
    <x v="0"/>
    <n v="210.38"/>
    <n v="210.86"/>
    <n v="208.78"/>
    <x v="39"/>
    <n v="2679700"/>
  </r>
  <r>
    <x v="40"/>
    <x v="0"/>
    <n v="209.23"/>
    <n v="210.89"/>
    <n v="208.4"/>
    <x v="40"/>
    <n v="3045400"/>
  </r>
  <r>
    <x v="41"/>
    <x v="0"/>
    <n v="211"/>
    <n v="211.69"/>
    <n v="208.33"/>
    <x v="41"/>
    <n v="4389100"/>
  </r>
  <r>
    <x v="42"/>
    <x v="0"/>
    <n v="212.2"/>
    <n v="212.85"/>
    <n v="210.74"/>
    <x v="42"/>
    <n v="4358100"/>
  </r>
  <r>
    <x v="43"/>
    <x v="0"/>
    <n v="214.55"/>
    <n v="214.67"/>
    <n v="211.79"/>
    <x v="43"/>
    <n v="4435400"/>
  </r>
  <r>
    <x v="44"/>
    <x v="0"/>
    <n v="211.42"/>
    <n v="213.87"/>
    <n v="211.14"/>
    <x v="44"/>
    <n v="2952400"/>
  </r>
  <r>
    <x v="45"/>
    <x v="0"/>
    <n v="212.12"/>
    <n v="212.46"/>
    <n v="209.84"/>
    <x v="45"/>
    <n v="4407300"/>
  </r>
  <r>
    <x v="46"/>
    <x v="0"/>
    <n v="213.06"/>
    <n v="213.43"/>
    <n v="211.01"/>
    <x v="46"/>
    <n v="4371900"/>
  </r>
  <r>
    <x v="47"/>
    <x v="0"/>
    <n v="213.15"/>
    <n v="214.5"/>
    <n v="212.75"/>
    <x v="47"/>
    <n v="3440000"/>
  </r>
  <r>
    <x v="48"/>
    <x v="0"/>
    <n v="214.68"/>
    <n v="215.3"/>
    <n v="213.4"/>
    <x v="48"/>
    <n v="3261300"/>
  </r>
  <r>
    <x v="49"/>
    <x v="0"/>
    <n v="216.36"/>
    <n v="216.42"/>
    <n v="213.98"/>
    <x v="49"/>
    <n v="4190400"/>
  </r>
  <r>
    <x v="50"/>
    <x v="0"/>
    <n v="221.13"/>
    <n v="221.49"/>
    <n v="218.45"/>
    <x v="50"/>
    <n v="2448400"/>
  </r>
  <r>
    <x v="51"/>
    <x v="0"/>
    <n v="220.61"/>
    <n v="220.87"/>
    <n v="219.17"/>
    <x v="51"/>
    <n v="2977800"/>
  </r>
  <r>
    <x v="52"/>
    <x v="0"/>
    <n v="220.91"/>
    <n v="221.69"/>
    <n v="220.55"/>
    <x v="52"/>
    <n v="2259600"/>
  </r>
  <r>
    <x v="53"/>
    <x v="0"/>
    <n v="222.89"/>
    <n v="222.92"/>
    <n v="220.76"/>
    <x v="53"/>
    <n v="2638100"/>
  </r>
  <r>
    <x v="54"/>
    <x v="0"/>
    <n v="222.85"/>
    <n v="223.98"/>
    <n v="222.34"/>
    <x v="54"/>
    <n v="2002400"/>
  </r>
  <r>
    <x v="55"/>
    <x v="0"/>
    <n v="221.79"/>
    <n v="222.3"/>
    <n v="221.1"/>
    <x v="55"/>
    <n v="1990000"/>
  </r>
  <r>
    <x v="56"/>
    <x v="0"/>
    <n v="222.14"/>
    <n v="222.97"/>
    <n v="221.45"/>
    <x v="56"/>
    <n v="2448500"/>
  </r>
  <r>
    <x v="57"/>
    <x v="0"/>
    <n v="222.66"/>
    <n v="223.04"/>
    <n v="221.95"/>
    <x v="57"/>
    <n v="2087900"/>
  </r>
  <r>
    <x v="58"/>
    <x v="0"/>
    <n v="221.21"/>
    <n v="222.18"/>
    <n v="220.98"/>
    <x v="58"/>
    <n v="2244400"/>
  </r>
  <r>
    <x v="59"/>
    <x v="0"/>
    <n v="220.38"/>
    <n v="221.5"/>
    <n v="220.08"/>
    <x v="59"/>
    <n v="2964700"/>
  </r>
  <r>
    <x v="60"/>
    <x v="0"/>
    <n v="222.99"/>
    <n v="223.18"/>
    <n v="220.75"/>
    <x v="60"/>
    <n v="2473700"/>
  </r>
  <r>
    <x v="61"/>
    <x v="0"/>
    <n v="224.26"/>
    <n v="224.64"/>
    <n v="223.28"/>
    <x v="61"/>
    <n v="2531500"/>
  </r>
  <r>
    <x v="62"/>
    <x v="0"/>
    <n v="225.34"/>
    <n v="225.78"/>
    <n v="223.96"/>
    <x v="62"/>
    <n v="3047300"/>
  </r>
  <r>
    <x v="63"/>
    <x v="0"/>
    <n v="224.5"/>
    <n v="225.18"/>
    <n v="223.88"/>
    <x v="63"/>
    <n v="3044000"/>
  </r>
  <r>
    <x v="64"/>
    <x v="0"/>
    <n v="223.25"/>
    <n v="224.5"/>
    <n v="223.05"/>
    <x v="6"/>
    <n v="2420800"/>
  </r>
  <r>
    <x v="65"/>
    <x v="0"/>
    <n v="219.94"/>
    <n v="223.32"/>
    <n v="219.8"/>
    <x v="64"/>
    <n v="3160300"/>
  </r>
  <r>
    <x v="66"/>
    <x v="0"/>
    <n v="219.57"/>
    <n v="220.32"/>
    <n v="219.1"/>
    <x v="65"/>
    <n v="2364700"/>
  </r>
  <r>
    <x v="67"/>
    <x v="0"/>
    <n v="217.98"/>
    <n v="219.24"/>
    <n v="216.05"/>
    <x v="66"/>
    <n v="3631000"/>
  </r>
  <r>
    <x v="68"/>
    <x v="0"/>
    <n v="220.7"/>
    <n v="221.14"/>
    <n v="217.08"/>
    <x v="67"/>
    <n v="3099400"/>
  </r>
  <r>
    <x v="69"/>
    <x v="0"/>
    <n v="218.08"/>
    <n v="220.4"/>
    <n v="218.08"/>
    <x v="68"/>
    <n v="2560200"/>
  </r>
  <r>
    <x v="70"/>
    <x v="0"/>
    <n v="219.22"/>
    <n v="219.22"/>
    <n v="217.38"/>
    <x v="69"/>
    <n v="2892300"/>
  </r>
  <r>
    <x v="71"/>
    <x v="0"/>
    <n v="217.41"/>
    <n v="218.68"/>
    <n v="216.36"/>
    <x v="70"/>
    <n v="2755400"/>
  </r>
  <r>
    <x v="72"/>
    <x v="0"/>
    <n v="215.23"/>
    <n v="217.56"/>
    <n v="215.03"/>
    <x v="71"/>
    <n v="2931700"/>
  </r>
  <r>
    <x v="73"/>
    <x v="0"/>
    <n v="219.28"/>
    <n v="219.5"/>
    <n v="216.55"/>
    <x v="72"/>
    <n v="3135900"/>
  </r>
  <r>
    <x v="74"/>
    <x v="0"/>
    <n v="220.13"/>
    <n v="220.96"/>
    <n v="218.55"/>
    <x v="73"/>
    <n v="2933500"/>
  </r>
  <r>
    <x v="75"/>
    <x v="0"/>
    <n v="222"/>
    <n v="222.24"/>
    <n v="220.04"/>
    <x v="74"/>
    <n v="2997300"/>
  </r>
  <r>
    <x v="76"/>
    <x v="0"/>
    <n v="221.32"/>
    <n v="222.92"/>
    <n v="221.05"/>
    <x v="75"/>
    <n v="2435100"/>
  </r>
  <r>
    <x v="77"/>
    <x v="0"/>
    <n v="221.1"/>
    <n v="222.41"/>
    <n v="220.77"/>
    <x v="76"/>
    <n v="2219700"/>
  </r>
  <r>
    <x v="78"/>
    <x v="0"/>
    <n v="223.24"/>
    <n v="224.88"/>
    <n v="221.34"/>
    <x v="77"/>
    <n v="3033300"/>
  </r>
  <r>
    <x v="79"/>
    <x v="0"/>
    <n v="223.66"/>
    <n v="223.69"/>
    <n v="221.56"/>
    <x v="78"/>
    <n v="2203400"/>
  </r>
  <r>
    <x v="80"/>
    <x v="0"/>
    <n v="223.2"/>
    <n v="223.77"/>
    <n v="221.7"/>
    <x v="79"/>
    <n v="2796400"/>
  </r>
  <r>
    <x v="81"/>
    <x v="0"/>
    <n v="223.72"/>
    <n v="224.71"/>
    <n v="223.22"/>
    <x v="80"/>
    <n v="2376600"/>
  </r>
  <r>
    <x v="82"/>
    <x v="0"/>
    <n v="224.74"/>
    <n v="225.84"/>
    <n v="222.61"/>
    <x v="75"/>
    <n v="3023100"/>
  </r>
  <r>
    <x v="83"/>
    <x v="0"/>
    <n v="223.48"/>
    <n v="224.77"/>
    <n v="222.99"/>
    <x v="81"/>
    <n v="2925200"/>
  </r>
  <r>
    <x v="84"/>
    <x v="0"/>
    <n v="225.99"/>
    <n v="226.14"/>
    <n v="224.07"/>
    <x v="82"/>
    <n v="4239000"/>
  </r>
  <r>
    <x v="85"/>
    <x v="0"/>
    <n v="227.65"/>
    <n v="228"/>
    <n v="227.07"/>
    <x v="83"/>
    <n v="2809500"/>
  </r>
  <r>
    <x v="86"/>
    <x v="0"/>
    <n v="228.12"/>
    <n v="228.56"/>
    <n v="227.56"/>
    <x v="84"/>
    <n v="2658500"/>
  </r>
  <r>
    <x v="87"/>
    <x v="0"/>
    <n v="227.17"/>
    <n v="228.03"/>
    <n v="226.77"/>
    <x v="85"/>
    <n v="2257600"/>
  </r>
  <r>
    <x v="88"/>
    <x v="0"/>
    <n v="228.81"/>
    <n v="228.97"/>
    <n v="224.83"/>
    <x v="86"/>
    <n v="4730600"/>
  </r>
  <r>
    <x v="89"/>
    <x v="0"/>
    <n v="226.43"/>
    <n v="227.77"/>
    <n v="226.05"/>
    <x v="87"/>
    <n v="1985600"/>
  </r>
  <r>
    <x v="90"/>
    <x v="0"/>
    <n v="226.02"/>
    <n v="227.6"/>
    <n v="226.02"/>
    <x v="88"/>
    <n v="2084400"/>
  </r>
  <r>
    <x v="91"/>
    <x v="0"/>
    <n v="226.05"/>
    <n v="226.71"/>
    <n v="225.64"/>
    <x v="89"/>
    <n v="2291700"/>
  </r>
  <r>
    <x v="92"/>
    <x v="0"/>
    <n v="226.42"/>
    <n v="226.54"/>
    <n v="225.46"/>
    <x v="90"/>
    <n v="2296400"/>
  </r>
  <r>
    <x v="93"/>
    <x v="0"/>
    <n v="226.61"/>
    <n v="227.01"/>
    <n v="225.14"/>
    <x v="91"/>
    <n v="2651700"/>
  </r>
  <r>
    <x v="94"/>
    <x v="0"/>
    <n v="227.08"/>
    <n v="227.76"/>
    <n v="226.68"/>
    <x v="92"/>
    <n v="3106700"/>
  </r>
  <r>
    <x v="95"/>
    <x v="0"/>
    <n v="224.7"/>
    <n v="226.92"/>
    <n v="224.53"/>
    <x v="93"/>
    <n v="2949500"/>
  </r>
  <r>
    <x v="96"/>
    <x v="0"/>
    <n v="223.95"/>
    <n v="225.36"/>
    <n v="223.76"/>
    <x v="94"/>
    <n v="2688200"/>
  </r>
  <r>
    <x v="97"/>
    <x v="0"/>
    <n v="224.85"/>
    <n v="224.86"/>
    <n v="223.5"/>
    <x v="95"/>
    <n v="2911500"/>
  </r>
  <r>
    <x v="98"/>
    <x v="0"/>
    <n v="223.46"/>
    <n v="224.64"/>
    <n v="223.13"/>
    <x v="96"/>
    <n v="4113300"/>
  </r>
  <r>
    <x v="99"/>
    <x v="0"/>
    <n v="222.57"/>
    <n v="223.1"/>
    <n v="221.86"/>
    <x v="97"/>
    <n v="3030200"/>
  </r>
  <r>
    <x v="100"/>
    <x v="0"/>
    <n v="219.38"/>
    <n v="220.93"/>
    <n v="219.01"/>
    <x v="98"/>
    <n v="2158200"/>
  </r>
  <r>
    <x v="101"/>
    <x v="0"/>
    <n v="217.9"/>
    <n v="219.03"/>
    <n v="217.8"/>
    <x v="99"/>
    <n v="2080500"/>
  </r>
  <r>
    <x v="102"/>
    <x v="0"/>
    <n v="217.91"/>
    <n v="220.08"/>
    <n v="217.81"/>
    <x v="100"/>
    <n v="2771700"/>
  </r>
  <r>
    <x v="103"/>
    <x v="0"/>
    <n v="218.54"/>
    <n v="218.54"/>
    <n v="216.83"/>
    <x v="101"/>
    <n v="3404300"/>
  </r>
  <r>
    <x v="104"/>
    <x v="0"/>
    <n v="220.08"/>
    <n v="220.61"/>
    <n v="219.63"/>
    <x v="102"/>
    <n v="3341400"/>
  </r>
  <r>
    <x v="105"/>
    <x v="0"/>
    <n v="220.28"/>
    <n v="220.94"/>
    <n v="220.05"/>
    <x v="103"/>
    <n v="2423600"/>
  </r>
  <r>
    <x v="106"/>
    <x v="0"/>
    <n v="219.61"/>
    <n v="220.86"/>
    <n v="219.48"/>
    <x v="104"/>
    <n v="3443600"/>
  </r>
  <r>
    <x v="107"/>
    <x v="0"/>
    <n v="216.9"/>
    <n v="218.1"/>
    <n v="216.66"/>
    <x v="105"/>
    <n v="2857900"/>
  </r>
  <r>
    <x v="108"/>
    <x v="0"/>
    <n v="216.48"/>
    <n v="217.51"/>
    <n v="215.96"/>
    <x v="106"/>
    <n v="4362100"/>
  </r>
  <r>
    <x v="109"/>
    <x v="0"/>
    <n v="214.75"/>
    <n v="217.11"/>
    <n v="214.55"/>
    <x v="107"/>
    <n v="2653000"/>
  </r>
  <r>
    <x v="110"/>
    <x v="0"/>
    <n v="214.8"/>
    <n v="215.82"/>
    <n v="214.14"/>
    <x v="108"/>
    <n v="2846800"/>
  </r>
  <r>
    <x v="111"/>
    <x v="0"/>
    <n v="215.13"/>
    <n v="215.89"/>
    <n v="214.58"/>
    <x v="109"/>
    <n v="3327100"/>
  </r>
  <r>
    <x v="112"/>
    <x v="0"/>
    <n v="216.51"/>
    <n v="217.59"/>
    <n v="216.17"/>
    <x v="110"/>
    <n v="2669100"/>
  </r>
  <r>
    <x v="113"/>
    <x v="0"/>
    <n v="217.82"/>
    <n v="218.08"/>
    <n v="216.7"/>
    <x v="106"/>
    <n v="2713400"/>
  </r>
  <r>
    <x v="114"/>
    <x v="0"/>
    <n v="218.38"/>
    <n v="218.67"/>
    <n v="217.07"/>
    <x v="111"/>
    <n v="3156500"/>
  </r>
  <r>
    <x v="115"/>
    <x v="0"/>
    <n v="221.42"/>
    <n v="221.42"/>
    <n v="219.13"/>
    <x v="112"/>
    <n v="4762600"/>
  </r>
  <r>
    <x v="116"/>
    <x v="0"/>
    <n v="216.99"/>
    <n v="220.71"/>
    <n v="216.91"/>
    <x v="113"/>
    <n v="2895100"/>
  </r>
  <r>
    <x v="117"/>
    <x v="0"/>
    <n v="217.55"/>
    <n v="218.53"/>
    <n v="215.7"/>
    <x v="114"/>
    <n v="4131000"/>
  </r>
  <r>
    <x v="118"/>
    <x v="0"/>
    <n v="216.78"/>
    <n v="217.77"/>
    <n v="216.46"/>
    <x v="114"/>
    <n v="4295700"/>
  </r>
  <r>
    <x v="119"/>
    <x v="0"/>
    <n v="214.5"/>
    <n v="215.86"/>
    <n v="214.05"/>
    <x v="115"/>
    <n v="2479900"/>
  </r>
  <r>
    <x v="120"/>
    <x v="0"/>
    <n v="214.1"/>
    <n v="215.08"/>
    <n v="213.41"/>
    <x v="116"/>
    <n v="2084600"/>
  </r>
  <r>
    <x v="121"/>
    <x v="0"/>
    <n v="212.63"/>
    <n v="213.97"/>
    <n v="212.09"/>
    <x v="117"/>
    <n v="1943100"/>
  </r>
  <r>
    <x v="122"/>
    <x v="0"/>
    <n v="213.34"/>
    <n v="214.12"/>
    <n v="212.39"/>
    <x v="118"/>
    <n v="2272800"/>
  </r>
  <r>
    <x v="123"/>
    <x v="0"/>
    <n v="212"/>
    <n v="213.37"/>
    <n v="211.64"/>
    <x v="119"/>
    <n v="2227700"/>
  </r>
  <r>
    <x v="124"/>
    <x v="0"/>
    <n v="212.74"/>
    <n v="213.36"/>
    <n v="207.47"/>
    <x v="120"/>
    <n v="2249400"/>
  </r>
  <r>
    <x v="125"/>
    <x v="0"/>
    <n v="210.68"/>
    <n v="213.09"/>
    <n v="210.5"/>
    <x v="121"/>
    <n v="3017900"/>
  </r>
  <r>
    <x v="126"/>
    <x v="0"/>
    <n v="207.3"/>
    <n v="209.8"/>
    <n v="206.65"/>
    <x v="122"/>
    <n v="2696700"/>
  </r>
  <r>
    <x v="127"/>
    <x v="0"/>
    <n v="207.49"/>
    <n v="207.98"/>
    <n v="206.3"/>
    <x v="123"/>
    <n v="2325400"/>
  </r>
  <r>
    <x v="128"/>
    <x v="0"/>
    <n v="209.63"/>
    <n v="209.68"/>
    <n v="207.69"/>
    <x v="124"/>
    <n v="2772300"/>
  </r>
  <r>
    <x v="129"/>
    <x v="0"/>
    <n v="206"/>
    <n v="208.72"/>
    <n v="205.97"/>
    <x v="125"/>
    <n v="2347000"/>
  </r>
  <r>
    <x v="130"/>
    <x v="0"/>
    <n v="205.87"/>
    <n v="206.33"/>
    <n v="204.53"/>
    <x v="126"/>
    <n v="2230400"/>
  </r>
  <r>
    <x v="131"/>
    <x v="0"/>
    <n v="205"/>
    <n v="205.13"/>
    <n v="203.69"/>
    <x v="127"/>
    <n v="2083700"/>
  </r>
  <r>
    <x v="132"/>
    <x v="0"/>
    <n v="207.3"/>
    <n v="207.99"/>
    <n v="205.64"/>
    <x v="128"/>
    <n v="2386700"/>
  </r>
  <r>
    <x v="133"/>
    <x v="0"/>
    <n v="207.68"/>
    <n v="208.81"/>
    <n v="207.2"/>
    <x v="129"/>
    <n v="2229400"/>
  </r>
  <r>
    <x v="134"/>
    <x v="0"/>
    <n v="208.64"/>
    <n v="208.84"/>
    <n v="207.07"/>
    <x v="130"/>
    <n v="2683100"/>
  </r>
  <r>
    <x v="135"/>
    <x v="0"/>
    <n v="206"/>
    <n v="208.37"/>
    <n v="205.82"/>
    <x v="131"/>
    <n v="2370200"/>
  </r>
  <r>
    <x v="136"/>
    <x v="0"/>
    <n v="204.46"/>
    <n v="206.45"/>
    <n v="203.65"/>
    <x v="132"/>
    <n v="2650100"/>
  </r>
  <r>
    <x v="137"/>
    <x v="0"/>
    <n v="204.41"/>
    <n v="204.81"/>
    <n v="203.47"/>
    <x v="133"/>
    <n v="1884400"/>
  </r>
  <r>
    <x v="138"/>
    <x v="0"/>
    <n v="204.17"/>
    <n v="205.38"/>
    <n v="203.71"/>
    <x v="134"/>
    <n v="3240000"/>
  </r>
  <r>
    <x v="139"/>
    <x v="0"/>
    <n v="205.04"/>
    <n v="205.28"/>
    <n v="202.93"/>
    <x v="24"/>
    <n v="2252400"/>
  </r>
  <r>
    <x v="140"/>
    <x v="0"/>
    <n v="204.47"/>
    <n v="204.7"/>
    <n v="203.49"/>
    <x v="135"/>
    <n v="2108300"/>
  </r>
  <r>
    <x v="141"/>
    <x v="0"/>
    <n v="205.62"/>
    <n v="205.94"/>
    <n v="203.05"/>
    <x v="136"/>
    <n v="2677600"/>
  </r>
  <r>
    <x v="142"/>
    <x v="0"/>
    <n v="204.03"/>
    <n v="204.63"/>
    <n v="203.8"/>
    <x v="137"/>
    <n v="1802500"/>
  </r>
  <r>
    <x v="143"/>
    <x v="0"/>
    <n v="204.93"/>
    <n v="205.1"/>
    <n v="204.12"/>
    <x v="138"/>
    <n v="2632600"/>
  </r>
  <r>
    <x v="144"/>
    <x v="0"/>
    <n v="202.85"/>
    <n v="205.27"/>
    <n v="202.79"/>
    <x v="139"/>
    <n v="1941600"/>
  </r>
  <r>
    <x v="145"/>
    <x v="0"/>
    <n v="201.84"/>
    <n v="202.02"/>
    <n v="200.2"/>
    <x v="140"/>
    <n v="2577600"/>
  </r>
  <r>
    <x v="146"/>
    <x v="0"/>
    <n v="203.85"/>
    <n v="205.49"/>
    <n v="202.35"/>
    <x v="141"/>
    <n v="2154000"/>
  </r>
  <r>
    <x v="147"/>
    <x v="0"/>
    <n v="205.62"/>
    <n v="205.9"/>
    <n v="202.07"/>
    <x v="142"/>
    <n v="2700600"/>
  </r>
  <r>
    <x v="148"/>
    <x v="0"/>
    <n v="206"/>
    <n v="207.18"/>
    <n v="205.99"/>
    <x v="143"/>
    <n v="2838500"/>
  </r>
  <r>
    <x v="149"/>
    <x v="0"/>
    <n v="204"/>
    <n v="206.3"/>
    <n v="204"/>
    <x v="144"/>
    <n v="2308700"/>
  </r>
  <r>
    <x v="150"/>
    <x v="0"/>
    <n v="201.86"/>
    <n v="204.69"/>
    <n v="201.83"/>
    <x v="145"/>
    <n v="2254600"/>
  </r>
  <r>
    <x v="151"/>
    <x v="0"/>
    <n v="202.16"/>
    <n v="202.51"/>
    <n v="200.41"/>
    <x v="146"/>
    <n v="2762300"/>
  </r>
  <r>
    <x v="152"/>
    <x v="0"/>
    <n v="204.02"/>
    <n v="204.23"/>
    <n v="201.62"/>
    <x v="147"/>
    <n v="2606400"/>
  </r>
  <r>
    <x v="153"/>
    <x v="0"/>
    <n v="204.9"/>
    <n v="205.44"/>
    <n v="204.1"/>
    <x v="148"/>
    <n v="3704400"/>
  </r>
  <r>
    <x v="154"/>
    <x v="0"/>
    <n v="204.96"/>
    <n v="205.24"/>
    <n v="203.92"/>
    <x v="149"/>
    <n v="2341600"/>
  </r>
  <r>
    <x v="155"/>
    <x v="0"/>
    <n v="204.46"/>
    <n v="205.77"/>
    <n v="204.07"/>
    <x v="150"/>
    <n v="2563100"/>
  </r>
  <r>
    <x v="156"/>
    <x v="0"/>
    <n v="205.03"/>
    <n v="206.48"/>
    <n v="204.97"/>
    <x v="151"/>
    <n v="2531400"/>
  </r>
  <r>
    <x v="157"/>
    <x v="0"/>
    <n v="206.68"/>
    <n v="206.83"/>
    <n v="205.3"/>
    <x v="152"/>
    <n v="2784500"/>
  </r>
  <r>
    <x v="158"/>
    <x v="0"/>
    <n v="205.03"/>
    <n v="205.91"/>
    <n v="204.45"/>
    <x v="153"/>
    <n v="2780400"/>
  </r>
  <r>
    <x v="159"/>
    <x v="0"/>
    <n v="205.33"/>
    <n v="206.5"/>
    <n v="203.81"/>
    <x v="148"/>
    <n v="4142000"/>
  </r>
  <r>
    <x v="160"/>
    <x v="0"/>
    <n v="203.53"/>
    <n v="205.8"/>
    <n v="203.34"/>
    <x v="126"/>
    <n v="2197600"/>
  </r>
  <r>
    <x v="161"/>
    <x v="0"/>
    <n v="205"/>
    <n v="205.26"/>
    <n v="202.71"/>
    <x v="154"/>
    <n v="2431200"/>
  </r>
  <r>
    <x v="162"/>
    <x v="0"/>
    <n v="203.87"/>
    <n v="204.64"/>
    <n v="203.4"/>
    <x v="155"/>
    <n v="3389300"/>
  </r>
  <r>
    <x v="163"/>
    <x v="0"/>
    <n v="202"/>
    <n v="203.68"/>
    <n v="201.65"/>
    <x v="156"/>
    <n v="2545300"/>
  </r>
  <r>
    <x v="164"/>
    <x v="0"/>
    <n v="202.24"/>
    <n v="203.34"/>
    <n v="201.45"/>
    <x v="157"/>
    <n v="1989800"/>
  </r>
  <r>
    <x v="165"/>
    <x v="0"/>
    <n v="202.69"/>
    <n v="203.16"/>
    <n v="201.58"/>
    <x v="158"/>
    <n v="3119400"/>
  </r>
  <r>
    <x v="166"/>
    <x v="0"/>
    <n v="205"/>
    <n v="205.06"/>
    <n v="202.53"/>
    <x v="159"/>
    <n v="2881800"/>
  </r>
  <r>
    <x v="167"/>
    <x v="0"/>
    <n v="203.72"/>
    <n v="204.99"/>
    <n v="203.33"/>
    <x v="160"/>
    <n v="3068200"/>
  </r>
  <r>
    <x v="168"/>
    <x v="0"/>
    <n v="201.57"/>
    <n v="204.19"/>
    <n v="201.57"/>
    <x v="161"/>
    <n v="2986300"/>
  </r>
  <r>
    <x v="169"/>
    <x v="0"/>
    <n v="201.27"/>
    <n v="201.59"/>
    <n v="200.12"/>
    <x v="162"/>
    <n v="2259200"/>
  </r>
  <r>
    <x v="170"/>
    <x v="0"/>
    <n v="199.09"/>
    <n v="200.09"/>
    <n v="198.61"/>
    <x v="163"/>
    <n v="3486500"/>
  </r>
  <r>
    <x v="171"/>
    <x v="0"/>
    <n v="197.2"/>
    <n v="197.65"/>
    <n v="196.14"/>
    <x v="164"/>
    <n v="3678600"/>
  </r>
  <r>
    <x v="172"/>
    <x v="0"/>
    <n v="198.27"/>
    <n v="198.6"/>
    <n v="196.92"/>
    <x v="165"/>
    <n v="2425400"/>
  </r>
  <r>
    <x v="173"/>
    <x v="0"/>
    <n v="194.88"/>
    <n v="196.97"/>
    <n v="193.65"/>
    <x v="166"/>
    <n v="2324800"/>
  </r>
  <r>
    <x v="174"/>
    <x v="0"/>
    <n v="196.85"/>
    <n v="198.95"/>
    <n v="194.25"/>
    <x v="167"/>
    <n v="2629700"/>
  </r>
  <r>
    <x v="175"/>
    <x v="0"/>
    <n v="199.85"/>
    <n v="201.41"/>
    <n v="196.12"/>
    <x v="168"/>
    <n v="2187900"/>
  </r>
  <r>
    <x v="176"/>
    <x v="0"/>
    <n v="198.76"/>
    <n v="200.05"/>
    <n v="198.23"/>
    <x v="169"/>
    <n v="2421700"/>
  </r>
  <r>
    <x v="177"/>
    <x v="0"/>
    <n v="195.75"/>
    <n v="197.38"/>
    <n v="195.29"/>
    <x v="170"/>
    <n v="2898100"/>
  </r>
  <r>
    <x v="178"/>
    <x v="0"/>
    <n v="197.25"/>
    <n v="197.43"/>
    <n v="194.38"/>
    <x v="171"/>
    <n v="2902400"/>
  </r>
  <r>
    <x v="179"/>
    <x v="0"/>
    <n v="193.33"/>
    <n v="197.91"/>
    <n v="192.8"/>
    <x v="172"/>
    <n v="3224900"/>
  </r>
  <r>
    <x v="180"/>
    <x v="0"/>
    <n v="192.63"/>
    <n v="194.4"/>
    <n v="191.53"/>
    <x v="173"/>
    <n v="3855400"/>
  </r>
  <r>
    <x v="181"/>
    <x v="0"/>
    <n v="195.5"/>
    <n v="196.95"/>
    <n v="193.57"/>
    <x v="174"/>
    <n v="4473800"/>
  </r>
  <r>
    <x v="182"/>
    <x v="0"/>
    <n v="190.9"/>
    <n v="195.16"/>
    <n v="190.18"/>
    <x v="175"/>
    <n v="6253700"/>
  </r>
  <r>
    <x v="183"/>
    <x v="0"/>
    <n v="196.25"/>
    <n v="197"/>
    <n v="192.26"/>
    <x v="176"/>
    <n v="6310500"/>
  </r>
  <r>
    <x v="184"/>
    <x v="0"/>
    <n v="200.8"/>
    <n v="201.75"/>
    <n v="196.12"/>
    <x v="177"/>
    <n v="2974300"/>
  </r>
  <r>
    <x v="185"/>
    <x v="0"/>
    <n v="200.4"/>
    <n v="201"/>
    <n v="199.4"/>
    <x v="178"/>
    <n v="1985900"/>
  </r>
  <r>
    <x v="186"/>
    <x v="0"/>
    <n v="203.1"/>
    <n v="203.47"/>
    <n v="199.95"/>
    <x v="179"/>
    <n v="3346700"/>
  </r>
  <r>
    <x v="187"/>
    <x v="0"/>
    <n v="203.86"/>
    <n v="204.98"/>
    <n v="203.03"/>
    <x v="180"/>
    <n v="3812700"/>
  </r>
  <r>
    <x v="188"/>
    <x v="0"/>
    <n v="201.08"/>
    <n v="203.7"/>
    <n v="200.91"/>
    <x v="181"/>
    <n v="2484700"/>
  </r>
  <r>
    <x v="189"/>
    <x v="0"/>
    <n v="197.99"/>
    <n v="200.8"/>
    <n v="197.5"/>
    <x v="182"/>
    <n v="3364000"/>
  </r>
  <r>
    <x v="190"/>
    <x v="0"/>
    <n v="199.38"/>
    <n v="200"/>
    <n v="198.2"/>
    <x v="183"/>
    <n v="4176000"/>
  </r>
  <r>
    <x v="191"/>
    <x v="0"/>
    <n v="200.25"/>
    <n v="201.08"/>
    <n v="199.52"/>
    <x v="184"/>
    <n v="2299100"/>
  </r>
  <r>
    <x v="192"/>
    <x v="0"/>
    <n v="201.31"/>
    <n v="202.03"/>
    <n v="199.72"/>
    <x v="185"/>
    <n v="2850300"/>
  </r>
  <r>
    <x v="193"/>
    <x v="0"/>
    <n v="199.29"/>
    <n v="199.93"/>
    <n v="198.16"/>
    <x v="186"/>
    <n v="3020600"/>
  </r>
  <r>
    <x v="194"/>
    <x v="0"/>
    <n v="202.09"/>
    <n v="202.46"/>
    <n v="199.38"/>
    <x v="187"/>
    <n v="3440100"/>
  </r>
  <r>
    <x v="195"/>
    <x v="0"/>
    <n v="201"/>
    <n v="201.96"/>
    <n v="199.93"/>
    <x v="188"/>
    <n v="3011700"/>
  </r>
  <r>
    <x v="196"/>
    <x v="0"/>
    <n v="203.15"/>
    <n v="203.5"/>
    <n v="200.65"/>
    <x v="189"/>
    <n v="3110800"/>
  </r>
  <r>
    <x v="197"/>
    <x v="0"/>
    <n v="204.77"/>
    <n v="205.23"/>
    <n v="203.53"/>
    <x v="148"/>
    <n v="2324000"/>
  </r>
  <r>
    <x v="198"/>
    <x v="0"/>
    <n v="205.97"/>
    <n v="208.02"/>
    <n v="205.54"/>
    <x v="190"/>
    <n v="2458800"/>
  </r>
  <r>
    <x v="199"/>
    <x v="0"/>
    <n v="206.46"/>
    <n v="208.5"/>
    <n v="206.04"/>
    <x v="191"/>
    <n v="2001600"/>
  </r>
  <r>
    <x v="200"/>
    <x v="0"/>
    <n v="206.65"/>
    <n v="208.66"/>
    <n v="205.31"/>
    <x v="192"/>
    <n v="2743400"/>
  </r>
  <r>
    <x v="201"/>
    <x v="0"/>
    <n v="205.41"/>
    <n v="207.5"/>
    <n v="204.99"/>
    <x v="193"/>
    <n v="3467200"/>
  </r>
  <r>
    <x v="202"/>
    <x v="0"/>
    <n v="204.02"/>
    <n v="205.18"/>
    <n v="203.47"/>
    <x v="194"/>
    <n v="2159800"/>
  </r>
  <r>
    <x v="203"/>
    <x v="0"/>
    <n v="208.46"/>
    <n v="208.61"/>
    <n v="204.1"/>
    <x v="160"/>
    <n v="2705900"/>
  </r>
  <r>
    <x v="204"/>
    <x v="0"/>
    <n v="207.91"/>
    <n v="208.71"/>
    <n v="206.26"/>
    <x v="195"/>
    <n v="2945400"/>
  </r>
  <r>
    <x v="205"/>
    <x v="0"/>
    <n v="206"/>
    <n v="209.56"/>
    <n v="205.03"/>
    <x v="196"/>
    <n v="3028100"/>
  </r>
  <r>
    <x v="206"/>
    <x v="0"/>
    <n v="206.41"/>
    <n v="207.07"/>
    <n v="205.5"/>
    <x v="197"/>
    <n v="2841700"/>
  </r>
  <r>
    <x v="207"/>
    <x v="0"/>
    <n v="207.51"/>
    <n v="210.18"/>
    <n v="207.04"/>
    <x v="198"/>
    <n v="2854200"/>
  </r>
  <r>
    <x v="208"/>
    <x v="0"/>
    <n v="209"/>
    <n v="210.88"/>
    <n v="208.1"/>
    <x v="199"/>
    <n v="3730800"/>
  </r>
  <r>
    <x v="209"/>
    <x v="0"/>
    <n v="203.91"/>
    <n v="208.32"/>
    <n v="202.51"/>
    <x v="200"/>
    <n v="4385600"/>
  </r>
  <r>
    <x v="210"/>
    <x v="0"/>
    <n v="201.65"/>
    <n v="204.49"/>
    <n v="201.45"/>
    <x v="201"/>
    <n v="4827600"/>
  </r>
  <r>
    <x v="211"/>
    <x v="0"/>
    <n v="202.28"/>
    <n v="203.61"/>
    <n v="201.09"/>
    <x v="202"/>
    <n v="2992300"/>
  </r>
  <r>
    <x v="212"/>
    <x v="0"/>
    <n v="202.6"/>
    <n v="205.05"/>
    <n v="202.58"/>
    <x v="203"/>
    <n v="4521900"/>
  </r>
  <r>
    <x v="213"/>
    <x v="0"/>
    <n v="202.35"/>
    <n v="203.28"/>
    <n v="200.85"/>
    <x v="23"/>
    <n v="2806200"/>
  </r>
  <r>
    <x v="214"/>
    <x v="0"/>
    <n v="198.95"/>
    <n v="201.2"/>
    <n v="197.59"/>
    <x v="204"/>
    <n v="2802000"/>
  </r>
  <r>
    <x v="215"/>
    <x v="0"/>
    <n v="200.4"/>
    <n v="201.46"/>
    <n v="199.74"/>
    <x v="205"/>
    <n v="2679400"/>
  </r>
  <r>
    <x v="216"/>
    <x v="0"/>
    <n v="199.2"/>
    <n v="202.16"/>
    <n v="198.7"/>
    <x v="206"/>
    <n v="3438100"/>
  </r>
  <r>
    <x v="217"/>
    <x v="0"/>
    <n v="195.85"/>
    <n v="198.81"/>
    <n v="194.93"/>
    <x v="207"/>
    <n v="2429300"/>
  </r>
  <r>
    <x v="218"/>
    <x v="0"/>
    <n v="195.41"/>
    <n v="196.24"/>
    <n v="194.32"/>
    <x v="208"/>
    <n v="2282400"/>
  </r>
  <r>
    <x v="219"/>
    <x v="0"/>
    <n v="200.4"/>
    <n v="201.09"/>
    <n v="196.56"/>
    <x v="209"/>
    <n v="3890200"/>
  </r>
  <r>
    <x v="220"/>
    <x v="0"/>
    <n v="200.04"/>
    <n v="200.88"/>
    <n v="199.34"/>
    <x v="210"/>
    <n v="5426700"/>
  </r>
  <r>
    <x v="221"/>
    <x v="0"/>
    <n v="197.62"/>
    <n v="200.27"/>
    <n v="197.3"/>
    <x v="211"/>
    <n v="2798600"/>
  </r>
  <r>
    <x v="222"/>
    <x v="0"/>
    <n v="198.79"/>
    <n v="199.8"/>
    <n v="196.63"/>
    <x v="212"/>
    <n v="3552700"/>
  </r>
  <r>
    <x v="223"/>
    <x v="0"/>
    <n v="196.55"/>
    <n v="198.25"/>
    <n v="196.15"/>
    <x v="213"/>
    <n v="3435300"/>
  </r>
  <r>
    <x v="224"/>
    <x v="0"/>
    <n v="193.65"/>
    <n v="195.65"/>
    <n v="193.29"/>
    <x v="214"/>
    <n v="2963500"/>
  </r>
  <r>
    <x v="225"/>
    <x v="0"/>
    <n v="195.46"/>
    <n v="196.89"/>
    <n v="194.01"/>
    <x v="215"/>
    <n v="3888300"/>
  </r>
  <r>
    <x v="226"/>
    <x v="0"/>
    <n v="191.12"/>
    <n v="194.64"/>
    <n v="189.85"/>
    <x v="216"/>
    <n v="3184300"/>
  </r>
  <r>
    <x v="227"/>
    <x v="0"/>
    <n v="191.22"/>
    <n v="191.27"/>
    <n v="189.46"/>
    <x v="217"/>
    <n v="4150000"/>
  </r>
  <r>
    <x v="228"/>
    <x v="0"/>
    <n v="191.51"/>
    <n v="193.06"/>
    <n v="190.14"/>
    <x v="218"/>
    <n v="3852500"/>
  </r>
  <r>
    <x v="229"/>
    <x v="0"/>
    <n v="192.38"/>
    <n v="193.36"/>
    <n v="188.93"/>
    <x v="219"/>
    <n v="4092500"/>
  </r>
  <r>
    <x v="0"/>
    <x v="1"/>
    <n v="188.89"/>
    <n v="189.23"/>
    <n v="188.28"/>
    <x v="220"/>
    <n v="6340983"/>
  </r>
  <r>
    <x v="1"/>
    <x v="1"/>
    <n v="189.16"/>
    <n v="189.99"/>
    <n v="189.02"/>
    <x v="221"/>
    <n v="8407300"/>
  </r>
  <r>
    <x v="2"/>
    <x v="1"/>
    <n v="187.9"/>
    <n v="189.4"/>
    <n v="187.52"/>
    <x v="222"/>
    <n v="10901900"/>
  </r>
  <r>
    <x v="3"/>
    <x v="1"/>
    <n v="186.56"/>
    <n v="186.8"/>
    <n v="185.93"/>
    <x v="223"/>
    <n v="6320400"/>
  </r>
  <r>
    <x v="4"/>
    <x v="1"/>
    <n v="185.47"/>
    <n v="185.75"/>
    <n v="185.16"/>
    <x v="224"/>
    <n v="2445100"/>
  </r>
  <r>
    <x v="5"/>
    <x v="1"/>
    <n v="185.47"/>
    <n v="185.72"/>
    <n v="184.27"/>
    <x v="225"/>
    <n v="4337700"/>
  </r>
  <r>
    <x v="6"/>
    <x v="1"/>
    <n v="185.57"/>
    <n v="186.12"/>
    <n v="185.07"/>
    <x v="226"/>
    <n v="7322400"/>
  </r>
  <r>
    <x v="7"/>
    <x v="1"/>
    <n v="182.32"/>
    <n v="183.48"/>
    <n v="182.23"/>
    <x v="227"/>
    <n v="5389300"/>
  </r>
  <r>
    <x v="8"/>
    <x v="1"/>
    <n v="183.96"/>
    <n v="184.13"/>
    <n v="183.45"/>
    <x v="228"/>
    <n v="4871100"/>
  </r>
  <r>
    <x v="9"/>
    <x v="1"/>
    <n v="182.85"/>
    <n v="184.32"/>
    <n v="182.8"/>
    <x v="229"/>
    <n v="8253300"/>
  </r>
  <r>
    <x v="10"/>
    <x v="1"/>
    <n v="182.03"/>
    <n v="182.18"/>
    <n v="181.31"/>
    <x v="230"/>
    <n v="4909400"/>
  </r>
  <r>
    <x v="11"/>
    <x v="1"/>
    <n v="181.7"/>
    <n v="182.75"/>
    <n v="181.62"/>
    <x v="231"/>
    <n v="6831600"/>
  </r>
  <r>
    <x v="12"/>
    <x v="1"/>
    <n v="179.4"/>
    <n v="180.73"/>
    <n v="179.11"/>
    <x v="232"/>
    <n v="5385900"/>
  </r>
  <r>
    <x v="13"/>
    <x v="1"/>
    <n v="180.51"/>
    <n v="180.59"/>
    <n v="179.25"/>
    <x v="233"/>
    <n v="7606600"/>
  </r>
  <r>
    <x v="14"/>
    <x v="1"/>
    <n v="180.98"/>
    <n v="182.28"/>
    <n v="180.89"/>
    <x v="234"/>
    <n v="6486300"/>
  </r>
  <r>
    <x v="15"/>
    <x v="1"/>
    <n v="182.01"/>
    <n v="182.07"/>
    <n v="180.57"/>
    <x v="235"/>
    <n v="6738300"/>
  </r>
  <r>
    <x v="16"/>
    <x v="1"/>
    <n v="182.25"/>
    <n v="182.65"/>
    <n v="181.75"/>
    <x v="236"/>
    <n v="6795800"/>
  </r>
  <r>
    <x v="17"/>
    <x v="1"/>
    <n v="184.14"/>
    <n v="184.23"/>
    <n v="183.34"/>
    <x v="237"/>
    <n v="8274700"/>
  </r>
  <r>
    <x v="18"/>
    <x v="1"/>
    <n v="184.48"/>
    <n v="185.47"/>
    <n v="184.35"/>
    <x v="238"/>
    <n v="8529000"/>
  </r>
  <r>
    <x v="19"/>
    <x v="1"/>
    <n v="184.13"/>
    <n v="184.28"/>
    <n v="183.5"/>
    <x v="239"/>
    <n v="7343700"/>
  </r>
  <r>
    <x v="20"/>
    <x v="1"/>
    <n v="183.91"/>
    <n v="185"/>
    <n v="182.67"/>
    <x v="240"/>
    <n v="9048600"/>
  </r>
  <r>
    <x v="21"/>
    <x v="1"/>
    <n v="185.08"/>
    <n v="186.21"/>
    <n v="183.5"/>
    <x v="241"/>
    <n v="10104600"/>
  </r>
  <r>
    <x v="22"/>
    <x v="1"/>
    <n v="185.54"/>
    <n v="185.7"/>
    <n v="184.73"/>
    <x v="242"/>
    <n v="8756400"/>
  </r>
  <r>
    <x v="23"/>
    <x v="1"/>
    <n v="183.76"/>
    <n v="186.36"/>
    <n v="183.47"/>
    <x v="243"/>
    <n v="14102800"/>
  </r>
  <r>
    <x v="24"/>
    <x v="1"/>
    <n v="183.4"/>
    <n v="184.49"/>
    <n v="182.87"/>
    <x v="244"/>
    <n v="7671400"/>
  </r>
  <r>
    <x v="25"/>
    <x v="1"/>
    <n v="183.42"/>
    <n v="184.3"/>
    <n v="182.04"/>
    <x v="245"/>
    <n v="10087000"/>
  </r>
  <r>
    <x v="26"/>
    <x v="1"/>
    <n v="182.07"/>
    <n v="183.4"/>
    <n v="181.68"/>
    <x v="246"/>
    <n v="6594000"/>
  </r>
  <r>
    <x v="27"/>
    <x v="1"/>
    <n v="183.51"/>
    <n v="183.56"/>
    <n v="182.71"/>
    <x v="247"/>
    <n v="9479800"/>
  </r>
  <r>
    <x v="28"/>
    <x v="1"/>
    <n v="183.43"/>
    <n v="185.23"/>
    <n v="183.09"/>
    <x v="248"/>
    <n v="12782800"/>
  </r>
  <r>
    <x v="29"/>
    <x v="1"/>
    <n v="181.04"/>
    <n v="183.43"/>
    <n v="180.82"/>
    <x v="249"/>
    <n v="13406600"/>
  </r>
  <r>
    <x v="30"/>
    <x v="1"/>
    <n v="180.89"/>
    <n v="182.02"/>
    <n v="179.75"/>
    <x v="250"/>
    <n v="13920800"/>
  </r>
  <r>
    <x v="31"/>
    <x v="1"/>
    <n v="178.37"/>
    <n v="179.13"/>
    <n v="177.98"/>
    <x v="251"/>
    <n v="8231900"/>
  </r>
  <r>
    <x v="32"/>
    <x v="1"/>
    <n v="177.84"/>
    <n v="178.33"/>
    <n v="177.54"/>
    <x v="252"/>
    <n v="8385400"/>
  </r>
  <r>
    <x v="33"/>
    <x v="1"/>
    <n v="176.89"/>
    <n v="179.1"/>
    <n v="176.72"/>
    <x v="253"/>
    <n v="18796500"/>
  </r>
  <r>
    <x v="34"/>
    <x v="1"/>
    <n v="174.06"/>
    <n v="174.23"/>
    <n v="173.24"/>
    <x v="254"/>
    <n v="5912700"/>
  </r>
  <r>
    <x v="35"/>
    <x v="1"/>
    <n v="173.6"/>
    <n v="174.13"/>
    <n v="173.26"/>
    <x v="255"/>
    <n v="7128000"/>
  </r>
  <r>
    <x v="36"/>
    <x v="1"/>
    <n v="172.08"/>
    <n v="172.8"/>
    <n v="171.9"/>
    <x v="256"/>
    <n v="5844000"/>
  </r>
  <r>
    <x v="37"/>
    <x v="1"/>
    <n v="171.18"/>
    <n v="172.86"/>
    <n v="171.08"/>
    <x v="257"/>
    <n v="10201500"/>
  </r>
  <r>
    <x v="38"/>
    <x v="1"/>
    <n v="169.17"/>
    <n v="170.23"/>
    <n v="168.5"/>
    <x v="258"/>
    <n v="9942200"/>
  </r>
  <r>
    <x v="39"/>
    <x v="1"/>
    <n v="168.74"/>
    <n v="169"/>
    <n v="168.3"/>
    <x v="259"/>
    <n v="6970200"/>
  </r>
  <r>
    <x v="40"/>
    <x v="1"/>
    <n v="169.21"/>
    <n v="169.41"/>
    <n v="168.5"/>
    <x v="260"/>
    <n v="10034600"/>
  </r>
  <r>
    <x v="41"/>
    <x v="1"/>
    <n v="169.14"/>
    <n v="170.08"/>
    <n v="168.75"/>
    <x v="261"/>
    <n v="11459800"/>
  </r>
  <r>
    <x v="42"/>
    <x v="1"/>
    <n v="170.23"/>
    <n v="170.46"/>
    <n v="169.5"/>
    <x v="262"/>
    <n v="12706000"/>
  </r>
  <r>
    <x v="43"/>
    <x v="1"/>
    <n v="173.92"/>
    <n v="174.03"/>
    <n v="171.27"/>
    <x v="263"/>
    <n v="10424900"/>
  </r>
  <r>
    <x v="44"/>
    <x v="1"/>
    <n v="173.91"/>
    <n v="174.14"/>
    <n v="172.32"/>
    <x v="264"/>
    <n v="10061900"/>
  </r>
  <r>
    <x v="45"/>
    <x v="1"/>
    <n v="175.27"/>
    <n v="175.32"/>
    <n v="173.7"/>
    <x v="265"/>
    <n v="10919600"/>
  </r>
  <r>
    <x v="46"/>
    <x v="1"/>
    <n v="176.83"/>
    <n v="177.14"/>
    <n v="176.16"/>
    <x v="266"/>
    <n v="7181100"/>
  </r>
  <r>
    <x v="47"/>
    <x v="1"/>
    <n v="178.41"/>
    <n v="178.71"/>
    <n v="177.64"/>
    <x v="267"/>
    <n v="5582100"/>
  </r>
  <r>
    <x v="48"/>
    <x v="1"/>
    <n v="178.65"/>
    <n v="178.95"/>
    <n v="178.51"/>
    <x v="268"/>
    <n v="3634800"/>
  </r>
  <r>
    <x v="49"/>
    <x v="1"/>
    <n v="177.86"/>
    <n v="178.49"/>
    <n v="177.69"/>
    <x v="269"/>
    <n v="7571900"/>
  </r>
  <r>
    <x v="50"/>
    <x v="1"/>
    <n v="179.34"/>
    <n v="180.66"/>
    <n v="179.32"/>
    <x v="270"/>
    <n v="9328000"/>
  </r>
  <r>
    <x v="51"/>
    <x v="1"/>
    <n v="179.54"/>
    <n v="179.65"/>
    <n v="179.03"/>
    <x v="271"/>
    <n v="4224700"/>
  </r>
  <r>
    <x v="52"/>
    <x v="1"/>
    <n v="178.82"/>
    <n v="179.41"/>
    <n v="178.38"/>
    <x v="272"/>
    <n v="5049300"/>
  </r>
  <r>
    <x v="53"/>
    <x v="1"/>
    <n v="178.55"/>
    <n v="179.11"/>
    <n v="178.34"/>
    <x v="273"/>
    <n v="5619600"/>
  </r>
  <r>
    <x v="54"/>
    <x v="1"/>
    <n v="176.5"/>
    <n v="177.39"/>
    <n v="176.36"/>
    <x v="274"/>
    <n v="6184400"/>
  </r>
  <r>
    <x v="55"/>
    <x v="1"/>
    <n v="177.53"/>
    <n v="177.75"/>
    <n v="177.04"/>
    <x v="275"/>
    <n v="3874800"/>
  </r>
  <r>
    <x v="56"/>
    <x v="1"/>
    <n v="177.11"/>
    <n v="177.7"/>
    <n v="177.05"/>
    <x v="276"/>
    <n v="4445400"/>
  </r>
  <r>
    <x v="57"/>
    <x v="1"/>
    <n v="178.97"/>
    <n v="179.07"/>
    <n v="178.26"/>
    <x v="277"/>
    <n v="3689100"/>
  </r>
  <r>
    <x v="58"/>
    <x v="1"/>
    <n v="178.36"/>
    <n v="179.05"/>
    <n v="177.9"/>
    <x v="278"/>
    <n v="3292700"/>
  </r>
  <r>
    <x v="59"/>
    <x v="1"/>
    <n v="178.31"/>
    <n v="178.37"/>
    <n v="177.9"/>
    <x v="279"/>
    <n v="3257200"/>
  </r>
  <r>
    <x v="60"/>
    <x v="1"/>
    <n v="178.33"/>
    <n v="179.01"/>
    <n v="177.7"/>
    <x v="280"/>
    <n v="6427200"/>
  </r>
  <r>
    <x v="61"/>
    <x v="1"/>
    <n v="179.33"/>
    <n v="179.44"/>
    <n v="178.64"/>
    <x v="281"/>
    <n v="7056800"/>
  </r>
  <r>
    <x v="62"/>
    <x v="1"/>
    <n v="180.8"/>
    <n v="181.12"/>
    <n v="179.51"/>
    <x v="282"/>
    <n v="4969300"/>
  </r>
  <r>
    <x v="63"/>
    <x v="1"/>
    <n v="180.37"/>
    <n v="180.49"/>
    <n v="179.94"/>
    <x v="283"/>
    <n v="4795600"/>
  </r>
  <r>
    <x v="64"/>
    <x v="1"/>
    <n v="180.58"/>
    <n v="180.88"/>
    <n v="180.29"/>
    <x v="284"/>
    <n v="6593700"/>
  </r>
  <r>
    <x v="65"/>
    <x v="1"/>
    <n v="178.03"/>
    <n v="179.88"/>
    <n v="177.9"/>
    <x v="285"/>
    <n v="7576600"/>
  </r>
  <r>
    <x v="66"/>
    <x v="1"/>
    <n v="177.65"/>
    <n v="178.73"/>
    <n v="177.51"/>
    <x v="286"/>
    <n v="4740700"/>
  </r>
  <r>
    <x v="67"/>
    <x v="1"/>
    <n v="177.58"/>
    <n v="178.38"/>
    <n v="176.63"/>
    <x v="287"/>
    <n v="6132800"/>
  </r>
  <r>
    <x v="68"/>
    <x v="1"/>
    <n v="177.66"/>
    <n v="178.49"/>
    <n v="177.41"/>
    <x v="288"/>
    <n v="5526400"/>
  </r>
  <r>
    <x v="69"/>
    <x v="1"/>
    <n v="177.32"/>
    <n v="178.22"/>
    <n v="177.07"/>
    <x v="289"/>
    <n v="7949100"/>
  </r>
  <r>
    <x v="70"/>
    <x v="1"/>
    <n v="175.83"/>
    <n v="176.25"/>
    <n v="175.31"/>
    <x v="290"/>
    <n v="5892500"/>
  </r>
  <r>
    <x v="71"/>
    <x v="1"/>
    <n v="175.9"/>
    <n v="175.94"/>
    <n v="174.96"/>
    <x v="291"/>
    <n v="4206400"/>
  </r>
  <r>
    <x v="72"/>
    <x v="1"/>
    <n v="175.83"/>
    <n v="176.06"/>
    <n v="175.1"/>
    <x v="292"/>
    <n v="6251000"/>
  </r>
  <r>
    <x v="73"/>
    <x v="1"/>
    <n v="176.53"/>
    <n v="176.56"/>
    <n v="174.93"/>
    <x v="293"/>
    <n v="7937700"/>
  </r>
  <r>
    <x v="74"/>
    <x v="1"/>
    <n v="176.62"/>
    <n v="176.95"/>
    <n v="175.56"/>
    <x v="294"/>
    <n v="6559400"/>
  </r>
  <r>
    <x v="75"/>
    <x v="1"/>
    <n v="176.75"/>
    <n v="177.43"/>
    <n v="176.33"/>
    <x v="295"/>
    <n v="7582700"/>
  </r>
  <r>
    <x v="76"/>
    <x v="1"/>
    <n v="176.86"/>
    <n v="177.58"/>
    <n v="176.58"/>
    <x v="296"/>
    <n v="9554500"/>
  </r>
  <r>
    <x v="77"/>
    <x v="1"/>
    <n v="177.7"/>
    <n v="178.36"/>
    <n v="177.49"/>
    <x v="297"/>
    <n v="5289400"/>
  </r>
  <r>
    <x v="78"/>
    <x v="1"/>
    <n v="178.22"/>
    <n v="178.7"/>
    <n v="177.54"/>
    <x v="297"/>
    <n v="5934600"/>
  </r>
  <r>
    <x v="79"/>
    <x v="1"/>
    <n v="178.68"/>
    <n v="178.92"/>
    <n v="177.78"/>
    <x v="298"/>
    <n v="4644000"/>
  </r>
  <r>
    <x v="80"/>
    <x v="1"/>
    <n v="178.64"/>
    <n v="179.33"/>
    <n v="178.46"/>
    <x v="281"/>
    <n v="6162900"/>
  </r>
  <r>
    <x v="81"/>
    <x v="1"/>
    <n v="180.15"/>
    <n v="180.15"/>
    <n v="179.27"/>
    <x v="299"/>
    <n v="4510400"/>
  </r>
  <r>
    <x v="82"/>
    <x v="1"/>
    <n v="180.25"/>
    <n v="180.77"/>
    <n v="179.85"/>
    <x v="300"/>
    <n v="5325700"/>
  </r>
  <r>
    <x v="83"/>
    <x v="1"/>
    <n v="179.44"/>
    <n v="179.95"/>
    <n v="179.28"/>
    <x v="301"/>
    <n v="4636300"/>
  </r>
  <r>
    <x v="84"/>
    <x v="1"/>
    <n v="180.57"/>
    <n v="180.79"/>
    <n v="179.41"/>
    <x v="302"/>
    <n v="6339700"/>
  </r>
  <r>
    <x v="85"/>
    <x v="1"/>
    <n v="180.85"/>
    <n v="181.38"/>
    <n v="180.19"/>
    <x v="303"/>
    <n v="6239700"/>
  </r>
  <r>
    <x v="86"/>
    <x v="1"/>
    <n v="182.43"/>
    <n v="183.09"/>
    <n v="182.31"/>
    <x v="304"/>
    <n v="5494800"/>
  </r>
  <r>
    <x v="87"/>
    <x v="1"/>
    <n v="181.48"/>
    <n v="182.27"/>
    <n v="181.25"/>
    <x v="305"/>
    <n v="3828800"/>
  </r>
  <r>
    <x v="88"/>
    <x v="1"/>
    <n v="181.64"/>
    <n v="181.64"/>
    <n v="180.32"/>
    <x v="306"/>
    <n v="7592800"/>
  </r>
  <r>
    <x v="89"/>
    <x v="1"/>
    <n v="182.66"/>
    <n v="183.64"/>
    <n v="182.31"/>
    <x v="307"/>
    <n v="6158400"/>
  </r>
  <r>
    <x v="90"/>
    <x v="1"/>
    <n v="181.72"/>
    <n v="182.47"/>
    <n v="181.1"/>
    <x v="308"/>
    <n v="4090100"/>
  </r>
  <r>
    <x v="91"/>
    <x v="1"/>
    <n v="182.22"/>
    <n v="182.54"/>
    <n v="181.34"/>
    <x v="309"/>
    <n v="4370000"/>
  </r>
  <r>
    <x v="92"/>
    <x v="1"/>
    <n v="182.06"/>
    <n v="182.46"/>
    <n v="181.68"/>
    <x v="310"/>
    <n v="3843500"/>
  </r>
  <r>
    <x v="93"/>
    <x v="1"/>
    <n v="183.73"/>
    <n v="183.77"/>
    <n v="182.47"/>
    <x v="311"/>
    <n v="4972900"/>
  </r>
  <r>
    <x v="94"/>
    <x v="1"/>
    <n v="183.45"/>
    <n v="183.84"/>
    <n v="182.87"/>
    <x v="228"/>
    <n v="3911600"/>
  </r>
  <r>
    <x v="95"/>
    <x v="1"/>
    <n v="182.79"/>
    <n v="184.23"/>
    <n v="182.32"/>
    <x v="312"/>
    <n v="8242600"/>
  </r>
  <r>
    <x v="96"/>
    <x v="1"/>
    <n v="180.99"/>
    <n v="181.63"/>
    <n v="180.64"/>
    <x v="313"/>
    <n v="4152400"/>
  </r>
  <r>
    <x v="97"/>
    <x v="1"/>
    <n v="181.59"/>
    <n v="182.17"/>
    <n v="181.11"/>
    <x v="314"/>
    <n v="5389300"/>
  </r>
  <r>
    <x v="98"/>
    <x v="1"/>
    <n v="181.96"/>
    <n v="182.15"/>
    <n v="181.49"/>
    <x v="315"/>
    <n v="4527900"/>
  </r>
  <r>
    <x v="99"/>
    <x v="1"/>
    <n v="181.18"/>
    <n v="181.95"/>
    <n v="181.1"/>
    <x v="316"/>
    <n v="7062000"/>
  </r>
  <r>
    <x v="100"/>
    <x v="1"/>
    <n v="179.43"/>
    <n v="179.71"/>
    <n v="179.13"/>
    <x v="317"/>
    <n v="2819600"/>
  </r>
  <r>
    <x v="101"/>
    <x v="1"/>
    <n v="178.37"/>
    <n v="178.92"/>
    <n v="178.26"/>
    <x v="318"/>
    <n v="3320500"/>
  </r>
  <r>
    <x v="102"/>
    <x v="1"/>
    <n v="178.38"/>
    <n v="179.65"/>
    <n v="178.35"/>
    <x v="281"/>
    <n v="5200300"/>
  </r>
  <r>
    <x v="103"/>
    <x v="1"/>
    <n v="177.51"/>
    <n v="177.8"/>
    <n v="176.66"/>
    <x v="319"/>
    <n v="5133000"/>
  </r>
  <r>
    <x v="104"/>
    <x v="1"/>
    <n v="179.41"/>
    <n v="179.42"/>
    <n v="177.83"/>
    <x v="320"/>
    <n v="5650600"/>
  </r>
  <r>
    <x v="105"/>
    <x v="1"/>
    <n v="178.61"/>
    <n v="179.34"/>
    <n v="178.46"/>
    <x v="321"/>
    <n v="4085700"/>
  </r>
  <r>
    <x v="106"/>
    <x v="1"/>
    <n v="177.69"/>
    <n v="178.53"/>
    <n v="177.32"/>
    <x v="322"/>
    <n v="6420600"/>
  </r>
  <r>
    <x v="107"/>
    <x v="1"/>
    <n v="175.83"/>
    <n v="177.63"/>
    <n v="175.79"/>
    <x v="323"/>
    <n v="6862500"/>
  </r>
  <r>
    <x v="108"/>
    <x v="1"/>
    <n v="177.23"/>
    <n v="177.69"/>
    <n v="176.7"/>
    <x v="324"/>
    <n v="5866700"/>
  </r>
  <r>
    <x v="109"/>
    <x v="1"/>
    <n v="179.07"/>
    <n v="179.29"/>
    <n v="177.43"/>
    <x v="325"/>
    <n v="5036900"/>
  </r>
  <r>
    <x v="110"/>
    <x v="1"/>
    <n v="179.05"/>
    <n v="179.08"/>
    <n v="178.42"/>
    <x v="326"/>
    <n v="3222100"/>
  </r>
  <r>
    <x v="111"/>
    <x v="1"/>
    <n v="179.6"/>
    <n v="179.95"/>
    <n v="178.09"/>
    <x v="327"/>
    <n v="5416800"/>
  </r>
  <r>
    <x v="112"/>
    <x v="1"/>
    <n v="178.36"/>
    <n v="178.99"/>
    <n v="177.63"/>
    <x v="328"/>
    <n v="7945000"/>
  </r>
  <r>
    <x v="113"/>
    <x v="1"/>
    <n v="179.15"/>
    <n v="179.95"/>
    <n v="178.19"/>
    <x v="329"/>
    <n v="6702300"/>
  </r>
  <r>
    <x v="114"/>
    <x v="1"/>
    <n v="180.06"/>
    <n v="180.09"/>
    <n v="179.22"/>
    <x v="330"/>
    <n v="7584200"/>
  </r>
  <r>
    <x v="115"/>
    <x v="1"/>
    <n v="181.93"/>
    <n v="182.62"/>
    <n v="181.41"/>
    <x v="331"/>
    <n v="8778600"/>
  </r>
  <r>
    <x v="116"/>
    <x v="1"/>
    <n v="180.28"/>
    <n v="182.05"/>
    <n v="180.18"/>
    <x v="332"/>
    <n v="6739000"/>
  </r>
  <r>
    <x v="117"/>
    <x v="1"/>
    <n v="181.69"/>
    <n v="181.96"/>
    <n v="180.14"/>
    <x v="333"/>
    <n v="6807000"/>
  </r>
  <r>
    <x v="118"/>
    <x v="1"/>
    <n v="182.1"/>
    <n v="182.43"/>
    <n v="180.17"/>
    <x v="334"/>
    <n v="5126700"/>
  </r>
  <r>
    <x v="119"/>
    <x v="1"/>
    <n v="181.8"/>
    <n v="181.94"/>
    <n v="181.04"/>
    <x v="316"/>
    <n v="4873600"/>
  </r>
  <r>
    <x v="120"/>
    <x v="1"/>
    <n v="182.36"/>
    <n v="182.79"/>
    <n v="181.72"/>
    <x v="335"/>
    <n v="4379200"/>
  </r>
  <r>
    <x v="121"/>
    <x v="1"/>
    <n v="182"/>
    <n v="183.04"/>
    <n v="181.96"/>
    <x v="336"/>
    <n v="6394100"/>
  </r>
  <r>
    <x v="122"/>
    <x v="1"/>
    <n v="181.94"/>
    <n v="183"/>
    <n v="180.15"/>
    <x v="337"/>
    <n v="9066500"/>
  </r>
  <r>
    <x v="123"/>
    <x v="1"/>
    <n v="182.36"/>
    <n v="182.65"/>
    <n v="181.52"/>
    <x v="338"/>
    <n v="4967200"/>
  </r>
  <r>
    <x v="124"/>
    <x v="1"/>
    <n v="180.79"/>
    <n v="182.44"/>
    <n v="180.6"/>
    <x v="339"/>
    <n v="5748800"/>
  </r>
  <r>
    <x v="125"/>
    <x v="1"/>
    <n v="183.53"/>
    <n v="183.56"/>
    <n v="180.96"/>
    <x v="340"/>
    <n v="8724800"/>
  </r>
  <r>
    <x v="126"/>
    <x v="1"/>
    <n v="182.81"/>
    <n v="184.21"/>
    <n v="182.72"/>
    <x v="341"/>
    <n v="7300500"/>
  </r>
  <r>
    <x v="127"/>
    <x v="1"/>
    <n v="182.39"/>
    <n v="183.45"/>
    <n v="182.1"/>
    <x v="342"/>
    <n v="8497900"/>
  </r>
  <r>
    <x v="128"/>
    <x v="1"/>
    <n v="181.72"/>
    <n v="182.4"/>
    <n v="181.17"/>
    <x v="335"/>
    <n v="4906100"/>
  </r>
  <r>
    <x v="129"/>
    <x v="1"/>
    <n v="181.01"/>
    <n v="181.3"/>
    <n v="180.09"/>
    <x v="343"/>
    <n v="5823700"/>
  </r>
  <r>
    <x v="130"/>
    <x v="1"/>
    <n v="181.18"/>
    <n v="181.31"/>
    <n v="180.1"/>
    <x v="344"/>
    <n v="6919200"/>
  </r>
  <r>
    <x v="131"/>
    <x v="1"/>
    <n v="183.54"/>
    <n v="183.54"/>
    <n v="181.77"/>
    <x v="345"/>
    <n v="6732900"/>
  </r>
  <r>
    <x v="132"/>
    <x v="1"/>
    <n v="182.78"/>
    <n v="183.76"/>
    <n v="182.48"/>
    <x v="346"/>
    <n v="6345000"/>
  </r>
  <r>
    <x v="133"/>
    <x v="1"/>
    <n v="183.22"/>
    <n v="183.84"/>
    <n v="182.91"/>
    <x v="347"/>
    <n v="4834300"/>
  </r>
  <r>
    <x v="134"/>
    <x v="1"/>
    <n v="182.25"/>
    <n v="184.34"/>
    <n v="181.81"/>
    <x v="312"/>
    <n v="8432300"/>
  </r>
  <r>
    <x v="135"/>
    <x v="1"/>
    <n v="182.1"/>
    <n v="182.28"/>
    <n v="181.34"/>
    <x v="348"/>
    <n v="8812600"/>
  </r>
  <r>
    <x v="136"/>
    <x v="1"/>
    <n v="184.31"/>
    <n v="184.45"/>
    <n v="183.48"/>
    <x v="349"/>
    <n v="7474300"/>
  </r>
  <r>
    <x v="137"/>
    <x v="1"/>
    <n v="186.58"/>
    <n v="186.82"/>
    <n v="184.46"/>
    <x v="350"/>
    <n v="9519500"/>
  </r>
  <r>
    <x v="138"/>
    <x v="1"/>
    <n v="187.3"/>
    <n v="187.88"/>
    <n v="187.03"/>
    <x v="351"/>
    <n v="5518100"/>
  </r>
  <r>
    <x v="139"/>
    <x v="1"/>
    <n v="187.43"/>
    <n v="187.92"/>
    <n v="186.58"/>
    <x v="352"/>
    <n v="7084400"/>
  </r>
  <r>
    <x v="140"/>
    <x v="1"/>
    <n v="188.44"/>
    <n v="188.81"/>
    <n v="186.86"/>
    <x v="353"/>
    <n v="8245500"/>
  </r>
  <r>
    <x v="141"/>
    <x v="1"/>
    <n v="188.98"/>
    <n v="189.64"/>
    <n v="187.82"/>
    <x v="354"/>
    <n v="9392100"/>
  </r>
  <r>
    <x v="142"/>
    <x v="1"/>
    <n v="188.12"/>
    <n v="189.33"/>
    <n v="188.07"/>
    <x v="355"/>
    <n v="7098800"/>
  </r>
  <r>
    <x v="143"/>
    <x v="1"/>
    <n v="187.82"/>
    <n v="188.67"/>
    <n v="187.49"/>
    <x v="356"/>
    <n v="6075400"/>
  </r>
  <r>
    <x v="144"/>
    <x v="1"/>
    <n v="186.56"/>
    <n v="187.58"/>
    <n v="185.77"/>
    <x v="357"/>
    <n v="12507000"/>
  </r>
  <r>
    <x v="145"/>
    <x v="1"/>
    <n v="188.86"/>
    <n v="191.36"/>
    <n v="188.81"/>
    <x v="358"/>
    <n v="14146800"/>
  </r>
  <r>
    <x v="146"/>
    <x v="1"/>
    <n v="187.61"/>
    <n v="189.21"/>
    <n v="186.93"/>
    <x v="359"/>
    <n v="11133800"/>
  </r>
  <r>
    <x v="147"/>
    <x v="1"/>
    <n v="184.65"/>
    <n v="187.64"/>
    <n v="184.52"/>
    <x v="360"/>
    <n v="14680600"/>
  </r>
  <r>
    <x v="148"/>
    <x v="1"/>
    <n v="186.05"/>
    <n v="186.22"/>
    <n v="183.91"/>
    <x v="361"/>
    <n v="7997700"/>
  </r>
  <r>
    <x v="149"/>
    <x v="1"/>
    <n v="184.79"/>
    <n v="185.38"/>
    <n v="184.17"/>
    <x v="362"/>
    <n v="6700400"/>
  </r>
  <r>
    <x v="150"/>
    <x v="1"/>
    <n v="183.9"/>
    <n v="184.99"/>
    <n v="183.38"/>
    <x v="363"/>
    <n v="9107400"/>
  </r>
  <r>
    <x v="151"/>
    <x v="1"/>
    <n v="186.63"/>
    <n v="186.65"/>
    <n v="184.3"/>
    <x v="364"/>
    <n v="8203600"/>
  </r>
  <r>
    <x v="152"/>
    <x v="1"/>
    <n v="184.84"/>
    <n v="186.22"/>
    <n v="184.3"/>
    <x v="365"/>
    <n v="8451900"/>
  </r>
  <r>
    <x v="153"/>
    <x v="1"/>
    <n v="184.07"/>
    <n v="185.03"/>
    <n v="183.46"/>
    <x v="366"/>
    <n v="8303400"/>
  </r>
  <r>
    <x v="154"/>
    <x v="1"/>
    <n v="184.98"/>
    <n v="185.68"/>
    <n v="183.22"/>
    <x v="367"/>
    <n v="10698700"/>
  </r>
  <r>
    <x v="155"/>
    <x v="1"/>
    <n v="186.14"/>
    <n v="187.03"/>
    <n v="185.78"/>
    <x v="368"/>
    <n v="5789900"/>
  </r>
  <r>
    <x v="156"/>
    <x v="1"/>
    <n v="184.35"/>
    <n v="185.58"/>
    <n v="184.28"/>
    <x v="369"/>
    <n v="7373500"/>
  </r>
  <r>
    <x v="157"/>
    <x v="1"/>
    <n v="185.24"/>
    <n v="186.99"/>
    <n v="185.04"/>
    <x v="370"/>
    <n v="8056900"/>
  </r>
  <r>
    <x v="158"/>
    <x v="1"/>
    <n v="185.89"/>
    <n v="185.93"/>
    <n v="184.1"/>
    <x v="371"/>
    <n v="7468100"/>
  </r>
  <r>
    <x v="159"/>
    <x v="1"/>
    <n v="188.08"/>
    <n v="188.49"/>
    <n v="185.17"/>
    <x v="372"/>
    <n v="13272500"/>
  </r>
  <r>
    <x v="160"/>
    <x v="1"/>
    <n v="189.76"/>
    <n v="190.41"/>
    <n v="188.99"/>
    <x v="373"/>
    <n v="14060100"/>
  </r>
  <r>
    <x v="161"/>
    <x v="1"/>
    <n v="187.54"/>
    <n v="187.66"/>
    <n v="185.97"/>
    <x v="374"/>
    <n v="10000900"/>
  </r>
  <r>
    <x v="162"/>
    <x v="1"/>
    <n v="185.91"/>
    <n v="186.51"/>
    <n v="185.64"/>
    <x v="375"/>
    <n v="6031500"/>
  </r>
  <r>
    <x v="163"/>
    <x v="1"/>
    <n v="185.18"/>
    <n v="185.36"/>
    <n v="184.19"/>
    <x v="376"/>
    <n v="6408100"/>
  </r>
  <r>
    <x v="164"/>
    <x v="1"/>
    <n v="186.89"/>
    <n v="187.26"/>
    <n v="185.95"/>
    <x v="377"/>
    <n v="6648400"/>
  </r>
  <r>
    <x v="165"/>
    <x v="1"/>
    <n v="188.34"/>
    <n v="188.86"/>
    <n v="186.78"/>
    <x v="378"/>
    <n v="11440800"/>
  </r>
  <r>
    <x v="166"/>
    <x v="1"/>
    <n v="184.72"/>
    <n v="188.23"/>
    <n v="184.66"/>
    <x v="379"/>
    <n v="13765400"/>
  </r>
  <r>
    <x v="167"/>
    <x v="1"/>
    <n v="183.85"/>
    <n v="185.04"/>
    <n v="183.32"/>
    <x v="380"/>
    <n v="9206600"/>
  </r>
  <r>
    <x v="168"/>
    <x v="1"/>
    <n v="184.11"/>
    <n v="184.42"/>
    <n v="182.8"/>
    <x v="381"/>
    <n v="8003300"/>
  </r>
  <r>
    <x v="169"/>
    <x v="1"/>
    <n v="182.75"/>
    <n v="184.44"/>
    <n v="182.55"/>
    <x v="382"/>
    <n v="6360300"/>
  </r>
  <r>
    <x v="170"/>
    <x v="1"/>
    <n v="182.49"/>
    <n v="183.27"/>
    <n v="182.24"/>
    <x v="336"/>
    <n v="4996500"/>
  </r>
  <r>
    <x v="171"/>
    <x v="1"/>
    <n v="182.31"/>
    <n v="183.62"/>
    <n v="182.12"/>
    <x v="383"/>
    <n v="6202600"/>
  </r>
  <r>
    <x v="172"/>
    <x v="1"/>
    <n v="181.15"/>
    <n v="182.15"/>
    <n v="180.69"/>
    <x v="345"/>
    <n v="6925000"/>
  </r>
  <r>
    <x v="173"/>
    <x v="1"/>
    <n v="185.61"/>
    <n v="185.99"/>
    <n v="183.62"/>
    <x v="384"/>
    <n v="9245900"/>
  </r>
  <r>
    <x v="174"/>
    <x v="1"/>
    <n v="183.91"/>
    <n v="186.24"/>
    <n v="183.6"/>
    <x v="385"/>
    <n v="11347100"/>
  </r>
  <r>
    <x v="175"/>
    <x v="1"/>
    <n v="180.4"/>
    <n v="183.94"/>
    <n v="180.28"/>
    <x v="383"/>
    <n v="11969600"/>
  </r>
  <r>
    <x v="176"/>
    <x v="1"/>
    <n v="182.65"/>
    <n v="182.73"/>
    <n v="179.9"/>
    <x v="386"/>
    <n v="10734500"/>
  </r>
  <r>
    <x v="177"/>
    <x v="1"/>
    <n v="184.19"/>
    <n v="184.54"/>
    <n v="182.74"/>
    <x v="387"/>
    <n v="11845700"/>
  </r>
  <r>
    <x v="178"/>
    <x v="1"/>
    <n v="181.02"/>
    <n v="184.81"/>
    <n v="180.77"/>
    <x v="388"/>
    <n v="24156300"/>
  </r>
  <r>
    <x v="179"/>
    <x v="1"/>
    <n v="179.51"/>
    <n v="179.65"/>
    <n v="177.87"/>
    <x v="389"/>
    <n v="10762200"/>
  </r>
  <r>
    <x v="180"/>
    <x v="1"/>
    <n v="178.86"/>
    <n v="180.13"/>
    <n v="177.49"/>
    <x v="390"/>
    <n v="14546100"/>
  </r>
  <r>
    <x v="181"/>
    <x v="1"/>
    <n v="177.35"/>
    <n v="177.59"/>
    <n v="176.21"/>
    <x v="391"/>
    <n v="10019000"/>
  </r>
  <r>
    <x v="182"/>
    <x v="1"/>
    <n v="176.66"/>
    <n v="178.02"/>
    <n v="176.3"/>
    <x v="392"/>
    <n v="20554400"/>
  </r>
  <r>
    <x v="183"/>
    <x v="1"/>
    <n v="171.93"/>
    <n v="173.88"/>
    <n v="171.92"/>
    <x v="393"/>
    <n v="13803400"/>
  </r>
  <r>
    <x v="184"/>
    <x v="1"/>
    <n v="169.75"/>
    <n v="170.65"/>
    <n v="169.71"/>
    <x v="394"/>
    <n v="5583000"/>
  </r>
  <r>
    <x v="185"/>
    <x v="1"/>
    <n v="168.61"/>
    <n v="169.59"/>
    <n v="168.52"/>
    <x v="395"/>
    <n v="5718600"/>
  </r>
  <r>
    <x v="186"/>
    <x v="1"/>
    <n v="170.42"/>
    <n v="170.47"/>
    <n v="168.52"/>
    <x v="396"/>
    <n v="8713300"/>
  </r>
  <r>
    <x v="187"/>
    <x v="1"/>
    <n v="172.32"/>
    <n v="172.37"/>
    <n v="171.54"/>
    <x v="397"/>
    <n v="4264100"/>
  </r>
  <r>
    <x v="188"/>
    <x v="1"/>
    <n v="171.45"/>
    <n v="172.6"/>
    <n v="170.98"/>
    <x v="398"/>
    <n v="6894500"/>
  </r>
  <r>
    <x v="189"/>
    <x v="1"/>
    <n v="170.52"/>
    <n v="170.98"/>
    <n v="170.36"/>
    <x v="399"/>
    <n v="3950700"/>
  </r>
  <r>
    <x v="190"/>
    <x v="1"/>
    <n v="170.95"/>
    <n v="171.49"/>
    <n v="170.47"/>
    <x v="400"/>
    <n v="6590500"/>
  </r>
  <r>
    <x v="191"/>
    <x v="1"/>
    <n v="168.78"/>
    <n v="170.25"/>
    <n v="168.59"/>
    <x v="401"/>
    <n v="6761600"/>
  </r>
  <r>
    <x v="192"/>
    <x v="1"/>
    <n v="168.88"/>
    <n v="169.23"/>
    <n v="168.55"/>
    <x v="402"/>
    <n v="4509200"/>
  </r>
  <r>
    <x v="193"/>
    <x v="1"/>
    <n v="168.42"/>
    <n v="168.84"/>
    <n v="168.19"/>
    <x v="403"/>
    <n v="6496500"/>
  </r>
  <r>
    <x v="194"/>
    <x v="1"/>
    <n v="169.84"/>
    <n v="170.13"/>
    <n v="169.08"/>
    <x v="404"/>
    <n v="5073500"/>
  </r>
  <r>
    <x v="195"/>
    <x v="1"/>
    <n v="170.81"/>
    <n v="170.96"/>
    <n v="169.56"/>
    <x v="405"/>
    <n v="4105700"/>
  </r>
  <r>
    <x v="196"/>
    <x v="1"/>
    <n v="171.2"/>
    <n v="171.5"/>
    <n v="170.34"/>
    <x v="406"/>
    <n v="4035900"/>
  </r>
  <r>
    <x v="197"/>
    <x v="1"/>
    <n v="169.87"/>
    <n v="171.47"/>
    <n v="169.52"/>
    <x v="407"/>
    <n v="4809800"/>
  </r>
  <r>
    <x v="198"/>
    <x v="1"/>
    <n v="170.34"/>
    <n v="171.6"/>
    <n v="169.96"/>
    <x v="408"/>
    <n v="4540400"/>
  </r>
  <r>
    <x v="199"/>
    <x v="1"/>
    <n v="170.6"/>
    <n v="170.99"/>
    <n v="170.16"/>
    <x v="409"/>
    <n v="5423800"/>
  </r>
  <r>
    <x v="200"/>
    <x v="1"/>
    <n v="171.97"/>
    <n v="173.51"/>
    <n v="171.41"/>
    <x v="410"/>
    <n v="5403100"/>
  </r>
  <r>
    <x v="201"/>
    <x v="1"/>
    <n v="172.7"/>
    <n v="172.9"/>
    <n v="172.07"/>
    <x v="411"/>
    <n v="3970800"/>
  </r>
  <r>
    <x v="202"/>
    <x v="1"/>
    <n v="173.63"/>
    <n v="173.68"/>
    <n v="172.63"/>
    <x v="412"/>
    <n v="2971100"/>
  </r>
  <r>
    <x v="203"/>
    <x v="1"/>
    <n v="175.49"/>
    <n v="175.52"/>
    <n v="172.87"/>
    <x v="413"/>
    <n v="5361300"/>
  </r>
  <r>
    <x v="204"/>
    <x v="1"/>
    <n v="174.94"/>
    <n v="174.99"/>
    <n v="173.83"/>
    <x v="414"/>
    <n v="4075600"/>
  </r>
  <r>
    <x v="205"/>
    <x v="1"/>
    <n v="173.72"/>
    <n v="175.27"/>
    <n v="173.47"/>
    <x v="415"/>
    <n v="6794200"/>
  </r>
  <r>
    <x v="206"/>
    <x v="1"/>
    <n v="174.11"/>
    <n v="174.46"/>
    <n v="173.28"/>
    <x v="416"/>
    <n v="8957000"/>
  </r>
  <r>
    <x v="207"/>
    <x v="1"/>
    <n v="174.92"/>
    <n v="175.43"/>
    <n v="173.12"/>
    <x v="417"/>
    <n v="13674400"/>
  </r>
  <r>
    <x v="208"/>
    <x v="1"/>
    <n v="181.08"/>
    <n v="181.11"/>
    <n v="177.74"/>
    <x v="418"/>
    <n v="8842400"/>
  </r>
  <r>
    <x v="209"/>
    <x v="1"/>
    <n v="179.75"/>
    <n v="181.73"/>
    <n v="178.63"/>
    <x v="419"/>
    <n v="7996000"/>
  </r>
  <r>
    <x v="210"/>
    <x v="1"/>
    <n v="178.82"/>
    <n v="179.7"/>
    <n v="178.54"/>
    <x v="420"/>
    <n v="5976900"/>
  </r>
  <r>
    <x v="211"/>
    <x v="1"/>
    <n v="179.29"/>
    <n v="179.43"/>
    <n v="178.65"/>
    <x v="421"/>
    <n v="4210700"/>
  </r>
  <r>
    <x v="212"/>
    <x v="1"/>
    <n v="179.27"/>
    <n v="179.72"/>
    <n v="178.26"/>
    <x v="271"/>
    <n v="6052700"/>
  </r>
  <r>
    <x v="213"/>
    <x v="1"/>
    <n v="180.15"/>
    <n v="180.27"/>
    <n v="178.46"/>
    <x v="422"/>
    <n v="5860100"/>
  </r>
  <r>
    <x v="214"/>
    <x v="1"/>
    <n v="179.35"/>
    <n v="181.22"/>
    <n v="179.29"/>
    <x v="423"/>
    <n v="6925300"/>
  </r>
  <r>
    <x v="215"/>
    <x v="1"/>
    <n v="179.56"/>
    <n v="180.32"/>
    <n v="178.35"/>
    <x v="424"/>
    <n v="4604600"/>
  </r>
  <r>
    <x v="216"/>
    <x v="1"/>
    <n v="178.35"/>
    <n v="179.69"/>
    <n v="177.78"/>
    <x v="425"/>
    <n v="5265500"/>
  </r>
  <r>
    <x v="217"/>
    <x v="1"/>
    <n v="179.06"/>
    <n v="179.66"/>
    <n v="178.65"/>
    <x v="426"/>
    <n v="5754800"/>
  </r>
  <r>
    <x v="218"/>
    <x v="1"/>
    <n v="178.37"/>
    <n v="180.03"/>
    <n v="178.09"/>
    <x v="427"/>
    <n v="6678700"/>
  </r>
  <r>
    <x v="219"/>
    <x v="1"/>
    <n v="178.92"/>
    <n v="179.18"/>
    <n v="176.9"/>
    <x v="275"/>
    <n v="5384700"/>
  </r>
  <r>
    <x v="220"/>
    <x v="1"/>
    <n v="178.21"/>
    <n v="178.24"/>
    <n v="177.09"/>
    <x v="428"/>
    <n v="6610800"/>
  </r>
  <r>
    <x v="221"/>
    <x v="1"/>
    <n v="176.96"/>
    <n v="178.83"/>
    <n v="176.89"/>
    <x v="421"/>
    <n v="7468800"/>
  </r>
  <r>
    <x v="222"/>
    <x v="1"/>
    <n v="176.01"/>
    <n v="176.71"/>
    <n v="174.88"/>
    <x v="429"/>
    <n v="6936900"/>
  </r>
  <r>
    <x v="223"/>
    <x v="1"/>
    <n v="174.76"/>
    <n v="174.79"/>
    <n v="173.72"/>
    <x v="430"/>
    <n v="3374200"/>
  </r>
  <r>
    <x v="224"/>
    <x v="1"/>
    <n v="174.61"/>
    <n v="174.98"/>
    <n v="174.06"/>
    <x v="431"/>
    <n v="4398400"/>
  </r>
  <r>
    <x v="225"/>
    <x v="1"/>
    <n v="174.51"/>
    <n v="175.04"/>
    <n v="173.88"/>
    <x v="265"/>
    <n v="5134500"/>
  </r>
  <r>
    <x v="226"/>
    <x v="1"/>
    <n v="171.76"/>
    <n v="173.96"/>
    <n v="171.23"/>
    <x v="432"/>
    <n v="7889000"/>
  </r>
  <r>
    <x v="227"/>
    <x v="1"/>
    <n v="170.82"/>
    <n v="171"/>
    <n v="169.79"/>
    <x v="433"/>
    <n v="4692600"/>
  </r>
  <r>
    <x v="228"/>
    <x v="1"/>
    <n v="172.86"/>
    <n v="173.09"/>
    <n v="171.85"/>
    <x v="434"/>
    <n v="7574600"/>
  </r>
  <r>
    <x v="229"/>
    <x v="1"/>
    <n v="171.32"/>
    <n v="172.09"/>
    <n v="170.02"/>
    <x v="435"/>
    <n v="7992900"/>
  </r>
  <r>
    <x v="0"/>
    <x v="2"/>
    <n v="71.510000000000005"/>
    <n v="71.52"/>
    <n v="71.3"/>
    <x v="436"/>
    <n v="8501266"/>
  </r>
  <r>
    <x v="1"/>
    <x v="2"/>
    <n v="71.55"/>
    <n v="71.7"/>
    <n v="71.459999999999994"/>
    <x v="437"/>
    <n v="7615800"/>
  </r>
  <r>
    <x v="2"/>
    <x v="2"/>
    <n v="70.95"/>
    <n v="71.31"/>
    <n v="70.900000000000006"/>
    <x v="438"/>
    <n v="7051400"/>
  </r>
  <r>
    <x v="3"/>
    <x v="2"/>
    <n v="70.75"/>
    <n v="70.989999999999995"/>
    <n v="70.7"/>
    <x v="439"/>
    <n v="5257000"/>
  </r>
  <r>
    <x v="4"/>
    <x v="2"/>
    <n v="70.650000000000006"/>
    <n v="70.7"/>
    <n v="70.55"/>
    <x v="440"/>
    <n v="3534800"/>
  </r>
  <r>
    <x v="5"/>
    <x v="2"/>
    <n v="70.98"/>
    <n v="71.03"/>
    <n v="70.739999999999995"/>
    <x v="441"/>
    <n v="4949100"/>
  </r>
  <r>
    <x v="6"/>
    <x v="2"/>
    <n v="70.81"/>
    <n v="70.88"/>
    <n v="70.67"/>
    <x v="442"/>
    <n v="5737800"/>
  </r>
  <r>
    <x v="7"/>
    <x v="2"/>
    <n v="70.58"/>
    <n v="70.77"/>
    <n v="70.510000000000005"/>
    <x v="443"/>
    <n v="6959100"/>
  </r>
  <r>
    <x v="8"/>
    <x v="2"/>
    <n v="70.61"/>
    <n v="70.7"/>
    <n v="70.48"/>
    <x v="444"/>
    <n v="5657300"/>
  </r>
  <r>
    <x v="9"/>
    <x v="2"/>
    <n v="70.41"/>
    <n v="70.61"/>
    <n v="70.41"/>
    <x v="445"/>
    <n v="5623900"/>
  </r>
  <r>
    <x v="10"/>
    <x v="2"/>
    <n v="70.22"/>
    <n v="70.239999999999995"/>
    <n v="70.03"/>
    <x v="446"/>
    <n v="6793500"/>
  </r>
  <r>
    <x v="11"/>
    <x v="2"/>
    <n v="70.489999999999995"/>
    <n v="70.569999999999993"/>
    <n v="70.400000000000006"/>
    <x v="447"/>
    <n v="8237100"/>
  </r>
  <r>
    <x v="12"/>
    <x v="2"/>
    <n v="69.42"/>
    <n v="69.680000000000007"/>
    <n v="69.36"/>
    <x v="448"/>
    <n v="6058600"/>
  </r>
  <r>
    <x v="13"/>
    <x v="2"/>
    <n v="69.86"/>
    <n v="69.87"/>
    <n v="69.62"/>
    <x v="449"/>
    <n v="4381800"/>
  </r>
  <r>
    <x v="14"/>
    <x v="2"/>
    <n v="70"/>
    <n v="70.040000000000006"/>
    <n v="69.52"/>
    <x v="450"/>
    <n v="6979700"/>
  </r>
  <r>
    <x v="15"/>
    <x v="2"/>
    <n v="69.88"/>
    <n v="70.150000000000006"/>
    <n v="69.87"/>
    <x v="451"/>
    <n v="6543700"/>
  </r>
  <r>
    <x v="16"/>
    <x v="2"/>
    <n v="69.680000000000007"/>
    <n v="69.989999999999995"/>
    <n v="69.650000000000006"/>
    <x v="452"/>
    <n v="7986100"/>
  </r>
  <r>
    <x v="17"/>
    <x v="2"/>
    <n v="69.63"/>
    <n v="69.67"/>
    <n v="69.44"/>
    <x v="453"/>
    <n v="7822000"/>
  </r>
  <r>
    <x v="18"/>
    <x v="2"/>
    <n v="70.03"/>
    <n v="70.17"/>
    <n v="69.790000000000006"/>
    <x v="454"/>
    <n v="7994800"/>
  </r>
  <r>
    <x v="19"/>
    <x v="2"/>
    <n v="69.430000000000007"/>
    <n v="69.5"/>
    <n v="69.22"/>
    <x v="455"/>
    <n v="8409100"/>
  </r>
  <r>
    <x v="20"/>
    <x v="2"/>
    <n v="68.48"/>
    <n v="69"/>
    <n v="68.45"/>
    <x v="456"/>
    <n v="9330800"/>
  </r>
  <r>
    <x v="21"/>
    <x v="2"/>
    <n v="68.64"/>
    <n v="68.75"/>
    <n v="68.510000000000005"/>
    <x v="457"/>
    <n v="9248200"/>
  </r>
  <r>
    <x v="22"/>
    <x v="2"/>
    <n v="68.5"/>
    <n v="68.64"/>
    <n v="68.39"/>
    <x v="458"/>
    <n v="5905300"/>
  </r>
  <r>
    <x v="23"/>
    <x v="2"/>
    <n v="68.67"/>
    <n v="68.72"/>
    <n v="68.52"/>
    <x v="459"/>
    <n v="5325500"/>
  </r>
  <r>
    <x v="24"/>
    <x v="2"/>
    <n v="68.349999999999994"/>
    <n v="68.73"/>
    <n v="68.34"/>
    <x v="459"/>
    <n v="11426600"/>
  </r>
  <r>
    <x v="25"/>
    <x v="2"/>
    <n v="68.5"/>
    <n v="68.52"/>
    <n v="68.2"/>
    <x v="460"/>
    <n v="7392400"/>
  </r>
  <r>
    <x v="26"/>
    <x v="2"/>
    <n v="68.59"/>
    <n v="68.790000000000006"/>
    <n v="68.48"/>
    <x v="461"/>
    <n v="9462100"/>
  </r>
  <r>
    <x v="27"/>
    <x v="2"/>
    <n v="68.08"/>
    <n v="68.650000000000006"/>
    <n v="67.989999999999995"/>
    <x v="458"/>
    <n v="9587100"/>
  </r>
  <r>
    <x v="28"/>
    <x v="2"/>
    <n v="68.22"/>
    <n v="68.38"/>
    <n v="68.19"/>
    <x v="462"/>
    <n v="5197700"/>
  </r>
  <r>
    <x v="29"/>
    <x v="2"/>
    <n v="68.27"/>
    <n v="68.41"/>
    <n v="68"/>
    <x v="463"/>
    <n v="9433800"/>
  </r>
  <r>
    <x v="30"/>
    <x v="2"/>
    <n v="68.5"/>
    <n v="68.55"/>
    <n v="68.23"/>
    <x v="464"/>
    <n v="5885900"/>
  </r>
  <r>
    <x v="31"/>
    <x v="2"/>
    <n v="68.680000000000007"/>
    <n v="68.77"/>
    <n v="68.52"/>
    <x v="465"/>
    <n v="5851900"/>
  </r>
  <r>
    <x v="32"/>
    <x v="2"/>
    <n v="69.260000000000005"/>
    <n v="69.260000000000005"/>
    <n v="69.06"/>
    <x v="466"/>
    <n v="4914800"/>
  </r>
  <r>
    <x v="33"/>
    <x v="2"/>
    <n v="69.53"/>
    <n v="69.56"/>
    <n v="69.349999999999994"/>
    <x v="467"/>
    <n v="5570100"/>
  </r>
  <r>
    <x v="34"/>
    <x v="2"/>
    <n v="69.59"/>
    <n v="69.61"/>
    <n v="69.069999999999993"/>
    <x v="468"/>
    <n v="6144000"/>
  </r>
  <r>
    <x v="35"/>
    <x v="2"/>
    <n v="69.63"/>
    <n v="69.739999999999995"/>
    <n v="69.52"/>
    <x v="469"/>
    <n v="18074400"/>
  </r>
  <r>
    <x v="36"/>
    <x v="2"/>
    <n v="69.23"/>
    <n v="69.56"/>
    <n v="69.14"/>
    <x v="470"/>
    <n v="11555900"/>
  </r>
  <r>
    <x v="37"/>
    <x v="2"/>
    <n v="69.14"/>
    <n v="69.48"/>
    <n v="69.06"/>
    <x v="471"/>
    <n v="3561600"/>
  </r>
  <r>
    <x v="38"/>
    <x v="2"/>
    <n v="68.540000000000006"/>
    <n v="68.94"/>
    <n v="68.489999999999995"/>
    <x v="461"/>
    <n v="8385100"/>
  </r>
  <r>
    <x v="39"/>
    <x v="2"/>
    <n v="69.13"/>
    <n v="69.150000000000006"/>
    <n v="68.97"/>
    <x v="472"/>
    <n v="6845000"/>
  </r>
  <r>
    <x v="40"/>
    <x v="2"/>
    <n v="68.83"/>
    <n v="69.03"/>
    <n v="68.66"/>
    <x v="473"/>
    <n v="7915900"/>
  </r>
  <r>
    <x v="41"/>
    <x v="2"/>
    <n v="68.98"/>
    <n v="69.06"/>
    <n v="68.53"/>
    <x v="458"/>
    <n v="8099500"/>
  </r>
  <r>
    <x v="42"/>
    <x v="2"/>
    <n v="69.319999999999993"/>
    <n v="69.37"/>
    <n v="69.069999999999993"/>
    <x v="474"/>
    <n v="6719800"/>
  </r>
  <r>
    <x v="43"/>
    <x v="2"/>
    <n v="70.06"/>
    <n v="70.13"/>
    <n v="69.69"/>
    <x v="475"/>
    <n v="7650600"/>
  </r>
  <r>
    <x v="44"/>
    <x v="2"/>
    <n v="69.510000000000005"/>
    <n v="69.83"/>
    <n v="69.38"/>
    <x v="476"/>
    <n v="9004600"/>
  </r>
  <r>
    <x v="45"/>
    <x v="2"/>
    <n v="70.099999999999994"/>
    <n v="70.11"/>
    <n v="69.489999999999995"/>
    <x v="477"/>
    <n v="7701800"/>
  </r>
  <r>
    <x v="46"/>
    <x v="2"/>
    <n v="70.08"/>
    <n v="70.09"/>
    <n v="69.849999999999994"/>
    <x v="478"/>
    <n v="7329100"/>
  </r>
  <r>
    <x v="47"/>
    <x v="2"/>
    <n v="70.11"/>
    <n v="70.180000000000007"/>
    <n v="69.94"/>
    <x v="479"/>
    <n v="22744300"/>
  </r>
  <r>
    <x v="48"/>
    <x v="2"/>
    <n v="70.28"/>
    <n v="70.510000000000005"/>
    <n v="70.23"/>
    <x v="480"/>
    <n v="8149800"/>
  </r>
  <r>
    <x v="49"/>
    <x v="2"/>
    <n v="70.27"/>
    <n v="70.290000000000006"/>
    <n v="70.17"/>
    <x v="481"/>
    <n v="9127100"/>
  </r>
  <r>
    <x v="50"/>
    <x v="2"/>
    <n v="70.84"/>
    <n v="70.92"/>
    <n v="70.62"/>
    <x v="482"/>
    <n v="5518400"/>
  </r>
  <r>
    <x v="51"/>
    <x v="2"/>
    <n v="70.81"/>
    <n v="70.86"/>
    <n v="70.680000000000007"/>
    <x v="483"/>
    <n v="4200900"/>
  </r>
  <r>
    <x v="52"/>
    <x v="2"/>
    <n v="70.67"/>
    <n v="70.88"/>
    <n v="70.67"/>
    <x v="484"/>
    <n v="5882500"/>
  </r>
  <r>
    <x v="53"/>
    <x v="2"/>
    <n v="70.900000000000006"/>
    <n v="70.92"/>
    <n v="70.77"/>
    <x v="485"/>
    <n v="4946100"/>
  </r>
  <r>
    <x v="54"/>
    <x v="2"/>
    <n v="71.099999999999994"/>
    <n v="71.14"/>
    <n v="70.91"/>
    <x v="486"/>
    <n v="5227300"/>
  </r>
  <r>
    <x v="55"/>
    <x v="2"/>
    <n v="70.86"/>
    <n v="71.12"/>
    <n v="70.86"/>
    <x v="487"/>
    <n v="6142500"/>
  </r>
  <r>
    <x v="56"/>
    <x v="2"/>
    <n v="70.930000000000007"/>
    <n v="70.959999999999994"/>
    <n v="70.849999999999994"/>
    <x v="488"/>
    <n v="4246300"/>
  </r>
  <r>
    <x v="57"/>
    <x v="2"/>
    <n v="70.900000000000006"/>
    <n v="70.95"/>
    <n v="70.83"/>
    <x v="489"/>
    <n v="4215800"/>
  </r>
  <r>
    <x v="58"/>
    <x v="2"/>
    <n v="71.09"/>
    <n v="71.17"/>
    <n v="70.98"/>
    <x v="490"/>
    <n v="4270600"/>
  </r>
  <r>
    <x v="59"/>
    <x v="2"/>
    <n v="70.89"/>
    <n v="70.989999999999995"/>
    <n v="70.81"/>
    <x v="491"/>
    <n v="4742800"/>
  </r>
  <r>
    <x v="60"/>
    <x v="2"/>
    <n v="70.900000000000006"/>
    <n v="70.91"/>
    <n v="70.66"/>
    <x v="443"/>
    <n v="7800400"/>
  </r>
  <r>
    <x v="61"/>
    <x v="2"/>
    <n v="71.05"/>
    <n v="71.06"/>
    <n v="70.81"/>
    <x v="492"/>
    <n v="4634300"/>
  </r>
  <r>
    <x v="62"/>
    <x v="2"/>
    <n v="71.55"/>
    <n v="71.569999999999993"/>
    <n v="71.13"/>
    <x v="493"/>
    <n v="3940700"/>
  </r>
  <r>
    <x v="63"/>
    <x v="2"/>
    <n v="71.72"/>
    <n v="71.86"/>
    <n v="71.680000000000007"/>
    <x v="494"/>
    <n v="4747100"/>
  </r>
  <r>
    <x v="64"/>
    <x v="2"/>
    <n v="71.73"/>
    <n v="71.77"/>
    <n v="71.62"/>
    <x v="495"/>
    <n v="4721500"/>
  </r>
  <r>
    <x v="65"/>
    <x v="2"/>
    <n v="71.13"/>
    <n v="71.680000000000007"/>
    <n v="71.11"/>
    <x v="437"/>
    <n v="6214600"/>
  </r>
  <r>
    <x v="66"/>
    <x v="2"/>
    <n v="71.25"/>
    <n v="71.25"/>
    <n v="71.11"/>
    <x v="496"/>
    <n v="3969000"/>
  </r>
  <r>
    <x v="67"/>
    <x v="2"/>
    <n v="71.010000000000005"/>
    <n v="71.22"/>
    <n v="70.86"/>
    <x v="497"/>
    <n v="4853100"/>
  </r>
  <r>
    <x v="68"/>
    <x v="2"/>
    <n v="71.150000000000006"/>
    <n v="71.25"/>
    <n v="71.069999999999993"/>
    <x v="497"/>
    <n v="4186400"/>
  </r>
  <r>
    <x v="69"/>
    <x v="2"/>
    <n v="70.98"/>
    <n v="71.27"/>
    <n v="70.97"/>
    <x v="498"/>
    <n v="5205800"/>
  </r>
  <r>
    <x v="70"/>
    <x v="2"/>
    <n v="70.55"/>
    <n v="70.69"/>
    <n v="70.48"/>
    <x v="482"/>
    <n v="4302200"/>
  </r>
  <r>
    <x v="71"/>
    <x v="2"/>
    <n v="70.61"/>
    <n v="70.64"/>
    <n v="70.45"/>
    <x v="499"/>
    <n v="4280100"/>
  </r>
  <r>
    <x v="72"/>
    <x v="2"/>
    <n v="70.760000000000005"/>
    <n v="70.97"/>
    <n v="70.73"/>
    <x v="500"/>
    <n v="5094100"/>
  </r>
  <r>
    <x v="73"/>
    <x v="2"/>
    <n v="70.8"/>
    <n v="70.819999999999993"/>
    <n v="70.58"/>
    <x v="501"/>
    <n v="7357800"/>
  </r>
  <r>
    <x v="74"/>
    <x v="2"/>
    <n v="70.989999999999995"/>
    <n v="71.12"/>
    <n v="70.760000000000005"/>
    <x v="485"/>
    <n v="5149700"/>
  </r>
  <r>
    <x v="75"/>
    <x v="2"/>
    <n v="71.03"/>
    <n v="71.2"/>
    <n v="70.97"/>
    <x v="439"/>
    <n v="5028100"/>
  </r>
  <r>
    <x v="76"/>
    <x v="2"/>
    <n v="71.16"/>
    <n v="71.319999999999993"/>
    <n v="71.040000000000006"/>
    <x v="502"/>
    <n v="7992400"/>
  </r>
  <r>
    <x v="77"/>
    <x v="2"/>
    <n v="71.260000000000005"/>
    <n v="71.47"/>
    <n v="71.22"/>
    <x v="503"/>
    <n v="4576600"/>
  </r>
  <r>
    <x v="78"/>
    <x v="2"/>
    <n v="71.930000000000007"/>
    <n v="72.02"/>
    <n v="71.459999999999994"/>
    <x v="504"/>
    <n v="5195800"/>
  </r>
  <r>
    <x v="79"/>
    <x v="2"/>
    <n v="71.849999999999994"/>
    <n v="71.959999999999994"/>
    <n v="71.819999999999993"/>
    <x v="505"/>
    <n v="4937800"/>
  </r>
  <r>
    <x v="80"/>
    <x v="2"/>
    <n v="71.87"/>
    <n v="71.98"/>
    <n v="71.790000000000006"/>
    <x v="506"/>
    <n v="4338200"/>
  </r>
  <r>
    <x v="81"/>
    <x v="2"/>
    <n v="71.63"/>
    <n v="71.67"/>
    <n v="71.53"/>
    <x v="507"/>
    <n v="4987400"/>
  </r>
  <r>
    <x v="82"/>
    <x v="2"/>
    <n v="71.37"/>
    <n v="71.73"/>
    <n v="71.349999999999994"/>
    <x v="508"/>
    <n v="6925000"/>
  </r>
  <r>
    <x v="83"/>
    <x v="2"/>
    <n v="71.13"/>
    <n v="71.2"/>
    <n v="71.03"/>
    <x v="509"/>
    <n v="5395200"/>
  </r>
  <r>
    <x v="84"/>
    <x v="2"/>
    <n v="71.55"/>
    <n v="71.58"/>
    <n v="71.33"/>
    <x v="510"/>
    <n v="6546700"/>
  </r>
  <r>
    <x v="85"/>
    <x v="2"/>
    <n v="71.930000000000007"/>
    <n v="71.989999999999995"/>
    <n v="71.7"/>
    <x v="511"/>
    <n v="11078000"/>
  </r>
  <r>
    <x v="86"/>
    <x v="2"/>
    <n v="72.3"/>
    <n v="72.489999999999995"/>
    <n v="72.3"/>
    <x v="512"/>
    <n v="4607900"/>
  </r>
  <r>
    <x v="87"/>
    <x v="2"/>
    <n v="72.17"/>
    <n v="72.31"/>
    <n v="72.11"/>
    <x v="513"/>
    <n v="5273200"/>
  </r>
  <r>
    <x v="88"/>
    <x v="2"/>
    <n v="72.52"/>
    <n v="72.569999999999993"/>
    <n v="71.97"/>
    <x v="514"/>
    <n v="5342600"/>
  </r>
  <r>
    <x v="89"/>
    <x v="2"/>
    <n v="72.59"/>
    <n v="72.680000000000007"/>
    <n v="72.42"/>
    <x v="515"/>
    <n v="4478200"/>
  </r>
  <r>
    <x v="90"/>
    <x v="2"/>
    <n v="72.349999999999994"/>
    <n v="72.489999999999995"/>
    <n v="72.319999999999993"/>
    <x v="512"/>
    <n v="4200800"/>
  </r>
  <r>
    <x v="91"/>
    <x v="2"/>
    <n v="72.709999999999994"/>
    <n v="72.760000000000005"/>
    <n v="72.489999999999995"/>
    <x v="516"/>
    <n v="3553400"/>
  </r>
  <r>
    <x v="92"/>
    <x v="2"/>
    <n v="72.7"/>
    <n v="72.75"/>
    <n v="72.59"/>
    <x v="517"/>
    <n v="5170300"/>
  </r>
  <r>
    <x v="93"/>
    <x v="2"/>
    <n v="72.67"/>
    <n v="72.680000000000007"/>
    <n v="72.430000000000007"/>
    <x v="518"/>
    <n v="5262100"/>
  </r>
  <r>
    <x v="94"/>
    <x v="2"/>
    <n v="72.87"/>
    <n v="72.98"/>
    <n v="72.77"/>
    <x v="519"/>
    <n v="11522100"/>
  </r>
  <r>
    <x v="95"/>
    <x v="2"/>
    <n v="72.88"/>
    <n v="72.930000000000007"/>
    <n v="72.73"/>
    <x v="520"/>
    <n v="7748400"/>
  </r>
  <r>
    <x v="96"/>
    <x v="2"/>
    <n v="72.58"/>
    <n v="72.69"/>
    <n v="72.510000000000005"/>
    <x v="521"/>
    <n v="5942700"/>
  </r>
  <r>
    <x v="97"/>
    <x v="2"/>
    <n v="72.77"/>
    <n v="72.849999999999994"/>
    <n v="72.56"/>
    <x v="518"/>
    <n v="7409300"/>
  </r>
  <r>
    <x v="98"/>
    <x v="2"/>
    <n v="72.75"/>
    <n v="72.95"/>
    <n v="72.7"/>
    <x v="519"/>
    <n v="5868400"/>
  </r>
  <r>
    <x v="99"/>
    <x v="2"/>
    <n v="72.28"/>
    <n v="72.52"/>
    <n v="72.23"/>
    <x v="522"/>
    <n v="6397500"/>
  </r>
  <r>
    <x v="100"/>
    <x v="2"/>
    <n v="71.84"/>
    <n v="71.959999999999994"/>
    <n v="71.77"/>
    <x v="523"/>
    <n v="5709100"/>
  </r>
  <r>
    <x v="101"/>
    <x v="2"/>
    <n v="71.56"/>
    <n v="71.83"/>
    <n v="71.55"/>
    <x v="494"/>
    <n v="4450800"/>
  </r>
  <r>
    <x v="102"/>
    <x v="2"/>
    <n v="71.540000000000006"/>
    <n v="71.709999999999994"/>
    <n v="71.459999999999994"/>
    <x v="524"/>
    <n v="5726600"/>
  </r>
  <r>
    <x v="103"/>
    <x v="2"/>
    <n v="71.58"/>
    <n v="71.63"/>
    <n v="71.349999999999994"/>
    <x v="525"/>
    <n v="5613400"/>
  </r>
  <r>
    <x v="104"/>
    <x v="2"/>
    <n v="72.27"/>
    <n v="72.290000000000006"/>
    <n v="71.94"/>
    <x v="526"/>
    <n v="4415700"/>
  </r>
  <r>
    <x v="105"/>
    <x v="2"/>
    <n v="72.489999999999995"/>
    <n v="72.650000000000006"/>
    <n v="72.28"/>
    <x v="527"/>
    <n v="3146500"/>
  </r>
  <r>
    <x v="106"/>
    <x v="2"/>
    <n v="72.5"/>
    <n v="72.709999999999994"/>
    <n v="72.430000000000007"/>
    <x v="528"/>
    <n v="5611600"/>
  </r>
  <r>
    <x v="107"/>
    <x v="2"/>
    <n v="72.48"/>
    <n v="72.510000000000005"/>
    <n v="72.319999999999993"/>
    <x v="529"/>
    <n v="5803000"/>
  </r>
  <r>
    <x v="108"/>
    <x v="2"/>
    <n v="72.86"/>
    <n v="73"/>
    <n v="72.739999999999995"/>
    <x v="530"/>
    <n v="5517200"/>
  </r>
  <r>
    <x v="109"/>
    <x v="2"/>
    <n v="72.92"/>
    <n v="73.03"/>
    <n v="72.67"/>
    <x v="531"/>
    <n v="4816100"/>
  </r>
  <r>
    <x v="110"/>
    <x v="2"/>
    <n v="72.91"/>
    <n v="72.98"/>
    <n v="72.83"/>
    <x v="532"/>
    <n v="6287800"/>
  </r>
  <r>
    <x v="111"/>
    <x v="2"/>
    <n v="72.98"/>
    <n v="72.989999999999995"/>
    <n v="72.69"/>
    <x v="533"/>
    <n v="4160000"/>
  </r>
  <r>
    <x v="112"/>
    <x v="2"/>
    <n v="72.73"/>
    <n v="72.84"/>
    <n v="72.53"/>
    <x v="534"/>
    <n v="3975500"/>
  </r>
  <r>
    <x v="113"/>
    <x v="2"/>
    <n v="72.69"/>
    <n v="72.989999999999995"/>
    <n v="72.58"/>
    <x v="535"/>
    <n v="3678700"/>
  </r>
  <r>
    <x v="114"/>
    <x v="2"/>
    <n v="72.78"/>
    <n v="72.95"/>
    <n v="72.77"/>
    <x v="536"/>
    <n v="4921700"/>
  </r>
  <r>
    <x v="115"/>
    <x v="2"/>
    <n v="72.680000000000007"/>
    <n v="72.83"/>
    <n v="72.540000000000006"/>
    <x v="537"/>
    <n v="3905300"/>
  </r>
  <r>
    <x v="116"/>
    <x v="2"/>
    <n v="72.760000000000005"/>
    <n v="72.91"/>
    <n v="72.67"/>
    <x v="538"/>
    <n v="5061200"/>
  </r>
  <r>
    <x v="117"/>
    <x v="2"/>
    <n v="72.5"/>
    <n v="72.61"/>
    <n v="72.2"/>
    <x v="529"/>
    <n v="5986200"/>
  </r>
  <r>
    <x v="118"/>
    <x v="2"/>
    <n v="72.86"/>
    <n v="72.92"/>
    <n v="72.31"/>
    <x v="539"/>
    <n v="4302500"/>
  </r>
  <r>
    <x v="119"/>
    <x v="2"/>
    <n v="72.63"/>
    <n v="72.709999999999994"/>
    <n v="72.41"/>
    <x v="540"/>
    <n v="4632800"/>
  </r>
  <r>
    <x v="120"/>
    <x v="2"/>
    <n v="72.540000000000006"/>
    <n v="72.650000000000006"/>
    <n v="72.45"/>
    <x v="541"/>
    <n v="12690400"/>
  </r>
  <r>
    <x v="121"/>
    <x v="2"/>
    <n v="72.430000000000007"/>
    <n v="72.739999999999995"/>
    <n v="72.42"/>
    <x v="540"/>
    <n v="3567600"/>
  </r>
  <r>
    <x v="122"/>
    <x v="2"/>
    <n v="72.7"/>
    <n v="72.760000000000005"/>
    <n v="72.290000000000006"/>
    <x v="542"/>
    <n v="4326500"/>
  </r>
  <r>
    <x v="123"/>
    <x v="2"/>
    <n v="72.69"/>
    <n v="72.760000000000005"/>
    <n v="72.53"/>
    <x v="543"/>
    <n v="5001900"/>
  </r>
  <r>
    <x v="124"/>
    <x v="2"/>
    <n v="72.489999999999995"/>
    <n v="72.849999999999994"/>
    <n v="72.42"/>
    <x v="521"/>
    <n v="4674600"/>
  </r>
  <r>
    <x v="125"/>
    <x v="2"/>
    <n v="73.010000000000005"/>
    <n v="73.02"/>
    <n v="72.64"/>
    <x v="544"/>
    <n v="4595500"/>
  </r>
  <r>
    <x v="126"/>
    <x v="2"/>
    <n v="73.05"/>
    <n v="73.19"/>
    <n v="72.97"/>
    <x v="545"/>
    <n v="3984000"/>
  </r>
  <r>
    <x v="127"/>
    <x v="2"/>
    <n v="72.81"/>
    <n v="73.13"/>
    <n v="72.760000000000005"/>
    <x v="546"/>
    <n v="4898400"/>
  </r>
  <r>
    <x v="128"/>
    <x v="2"/>
    <n v="72.55"/>
    <n v="72.8"/>
    <n v="72.52"/>
    <x v="547"/>
    <n v="3533000"/>
  </r>
  <r>
    <x v="129"/>
    <x v="2"/>
    <n v="72.16"/>
    <n v="72.33"/>
    <n v="72.069999999999993"/>
    <x v="548"/>
    <n v="3783100"/>
  </r>
  <r>
    <x v="130"/>
    <x v="2"/>
    <n v="72.459999999999994"/>
    <n v="72.489999999999995"/>
    <n v="72.2"/>
    <x v="549"/>
    <n v="4012300"/>
  </r>
  <r>
    <x v="131"/>
    <x v="2"/>
    <n v="72.739999999999995"/>
    <n v="72.760000000000005"/>
    <n v="72.489999999999995"/>
    <x v="516"/>
    <n v="4245100"/>
  </r>
  <r>
    <x v="132"/>
    <x v="2"/>
    <n v="72.56"/>
    <n v="72.78"/>
    <n v="72.48"/>
    <x v="540"/>
    <n v="4561100"/>
  </r>
  <r>
    <x v="133"/>
    <x v="2"/>
    <n v="72.709999999999994"/>
    <n v="72.88"/>
    <n v="72.61"/>
    <x v="521"/>
    <n v="5294900"/>
  </r>
  <r>
    <x v="134"/>
    <x v="2"/>
    <n v="72.72"/>
    <n v="72.94"/>
    <n v="72.61"/>
    <x v="550"/>
    <n v="4166800"/>
  </r>
  <r>
    <x v="135"/>
    <x v="2"/>
    <n v="73.010000000000005"/>
    <n v="73.010000000000005"/>
    <n v="72.83"/>
    <x v="551"/>
    <n v="3530000"/>
  </r>
  <r>
    <x v="136"/>
    <x v="2"/>
    <n v="73.38"/>
    <n v="73.39"/>
    <n v="73.12"/>
    <x v="552"/>
    <n v="4574400"/>
  </r>
  <r>
    <x v="137"/>
    <x v="2"/>
    <n v="73.27"/>
    <n v="73.319999999999993"/>
    <n v="73.16"/>
    <x v="553"/>
    <n v="3818500"/>
  </r>
  <r>
    <x v="138"/>
    <x v="2"/>
    <n v="73.52"/>
    <n v="73.53"/>
    <n v="73.430000000000007"/>
    <x v="554"/>
    <n v="3268600"/>
  </r>
  <r>
    <x v="139"/>
    <x v="2"/>
    <n v="74.010000000000005"/>
    <n v="74.06"/>
    <n v="73.67"/>
    <x v="555"/>
    <n v="2970500"/>
  </r>
  <r>
    <x v="140"/>
    <x v="2"/>
    <n v="74.180000000000007"/>
    <n v="74.239999999999995"/>
    <n v="74.02"/>
    <x v="556"/>
    <n v="4745900"/>
  </r>
  <r>
    <x v="141"/>
    <x v="2"/>
    <n v="73.680000000000007"/>
    <n v="73.88"/>
    <n v="73.650000000000006"/>
    <x v="557"/>
    <n v="5291800"/>
  </r>
  <r>
    <x v="142"/>
    <x v="2"/>
    <n v="73.430000000000007"/>
    <n v="73.5"/>
    <n v="73.36"/>
    <x v="558"/>
    <n v="3827700"/>
  </r>
  <r>
    <x v="143"/>
    <x v="2"/>
    <n v="73.5"/>
    <n v="73.61"/>
    <n v="73.42"/>
    <x v="559"/>
    <n v="9895900"/>
  </r>
  <r>
    <x v="144"/>
    <x v="2"/>
    <n v="73.81"/>
    <n v="73.86"/>
    <n v="73.680000000000007"/>
    <x v="560"/>
    <n v="3143200"/>
  </r>
  <r>
    <x v="145"/>
    <x v="2"/>
    <n v="73.92"/>
    <n v="74.38"/>
    <n v="73.900000000000006"/>
    <x v="561"/>
    <n v="11535800"/>
  </r>
  <r>
    <x v="146"/>
    <x v="2"/>
    <n v="74.02"/>
    <n v="74.180000000000007"/>
    <n v="73.86"/>
    <x v="562"/>
    <n v="4205600"/>
  </r>
  <r>
    <x v="147"/>
    <x v="2"/>
    <n v="73.33"/>
    <n v="73.87"/>
    <n v="73.319999999999993"/>
    <x v="563"/>
    <n v="4825100"/>
  </r>
  <r>
    <x v="148"/>
    <x v="2"/>
    <n v="73.599999999999994"/>
    <n v="73.66"/>
    <n v="73.06"/>
    <x v="564"/>
    <n v="4546500"/>
  </r>
  <r>
    <x v="149"/>
    <x v="2"/>
    <n v="74.03"/>
    <n v="74.099999999999994"/>
    <n v="73.89"/>
    <x v="565"/>
    <n v="4469100"/>
  </r>
  <r>
    <x v="150"/>
    <x v="2"/>
    <n v="73.81"/>
    <n v="73.83"/>
    <n v="73.63"/>
    <x v="555"/>
    <n v="3078100"/>
  </r>
  <r>
    <x v="151"/>
    <x v="2"/>
    <n v="74.209999999999994"/>
    <n v="74.28"/>
    <n v="73.900000000000006"/>
    <x v="566"/>
    <n v="5819900"/>
  </r>
  <r>
    <x v="152"/>
    <x v="2"/>
    <n v="74.06"/>
    <n v="74.290000000000006"/>
    <n v="74.06"/>
    <x v="567"/>
    <n v="3508100"/>
  </r>
  <r>
    <x v="153"/>
    <x v="2"/>
    <n v="73.62"/>
    <n v="73.8"/>
    <n v="73.62"/>
    <x v="568"/>
    <n v="2993000"/>
  </r>
  <r>
    <x v="154"/>
    <x v="2"/>
    <n v="73.73"/>
    <n v="73.77"/>
    <n v="73.430000000000007"/>
    <x v="554"/>
    <n v="3371600"/>
  </r>
  <r>
    <x v="155"/>
    <x v="2"/>
    <n v="73.5"/>
    <n v="73.61"/>
    <n v="73.489999999999995"/>
    <x v="569"/>
    <n v="3605400"/>
  </r>
  <r>
    <x v="156"/>
    <x v="2"/>
    <n v="73.290000000000006"/>
    <n v="73.319999999999993"/>
    <n v="73.150000000000006"/>
    <x v="570"/>
    <n v="4611000"/>
  </r>
  <r>
    <x v="157"/>
    <x v="2"/>
    <n v="73.31"/>
    <n v="73.489999999999995"/>
    <n v="73.290000000000006"/>
    <x v="571"/>
    <n v="3728400"/>
  </r>
  <r>
    <x v="158"/>
    <x v="2"/>
    <n v="73.45"/>
    <n v="73.48"/>
    <n v="73.260000000000005"/>
    <x v="572"/>
    <n v="5085500"/>
  </r>
  <r>
    <x v="159"/>
    <x v="2"/>
    <n v="73.75"/>
    <n v="73.8"/>
    <n v="73.61"/>
    <x v="573"/>
    <n v="4349600"/>
  </r>
  <r>
    <x v="160"/>
    <x v="2"/>
    <n v="74.209999999999994"/>
    <n v="74.290000000000006"/>
    <n v="73.95"/>
    <x v="574"/>
    <n v="5012700"/>
  </r>
  <r>
    <x v="161"/>
    <x v="2"/>
    <n v="74.260000000000005"/>
    <n v="74.260000000000005"/>
    <n v="73.849999999999994"/>
    <x v="575"/>
    <n v="4134800"/>
  </r>
  <r>
    <x v="162"/>
    <x v="2"/>
    <n v="74.02"/>
    <n v="74.03"/>
    <n v="73.81"/>
    <x v="576"/>
    <n v="4401600"/>
  </r>
  <r>
    <x v="163"/>
    <x v="2"/>
    <n v="74.03"/>
    <n v="74.05"/>
    <n v="73.81"/>
    <x v="577"/>
    <n v="4224300"/>
  </r>
  <r>
    <x v="164"/>
    <x v="2"/>
    <n v="74.510000000000005"/>
    <n v="74.599999999999994"/>
    <n v="74.42"/>
    <x v="578"/>
    <n v="4381700"/>
  </r>
  <r>
    <x v="165"/>
    <x v="2"/>
    <n v="74.45"/>
    <n v="74.900000000000006"/>
    <n v="74.38"/>
    <x v="579"/>
    <n v="4345900"/>
  </r>
  <r>
    <x v="166"/>
    <x v="2"/>
    <n v="73.760000000000005"/>
    <n v="74.319999999999993"/>
    <n v="73.72"/>
    <x v="580"/>
    <n v="4126700"/>
  </r>
  <r>
    <x v="167"/>
    <x v="2"/>
    <n v="73.58"/>
    <n v="73.989999999999995"/>
    <n v="73.52"/>
    <x v="581"/>
    <n v="5346200"/>
  </r>
  <r>
    <x v="168"/>
    <x v="2"/>
    <n v="73.59"/>
    <n v="73.87"/>
    <n v="73.47"/>
    <x v="582"/>
    <n v="4549200"/>
  </r>
  <r>
    <x v="169"/>
    <x v="2"/>
    <n v="73.319999999999993"/>
    <n v="73.52"/>
    <n v="73.319999999999993"/>
    <x v="559"/>
    <n v="3455300"/>
  </r>
  <r>
    <x v="170"/>
    <x v="2"/>
    <n v="73.16"/>
    <n v="73.42"/>
    <n v="73.150000000000006"/>
    <x v="583"/>
    <n v="4231300"/>
  </r>
  <r>
    <x v="171"/>
    <x v="2"/>
    <n v="73.260000000000005"/>
    <n v="73.37"/>
    <n v="73.2"/>
    <x v="584"/>
    <n v="3473300"/>
  </r>
  <r>
    <x v="172"/>
    <x v="2"/>
    <n v="73.599999999999994"/>
    <n v="73.73"/>
    <n v="73.400000000000006"/>
    <x v="585"/>
    <n v="5769800"/>
  </r>
  <r>
    <x v="173"/>
    <x v="2"/>
    <n v="74.239999999999995"/>
    <n v="74.42"/>
    <n v="74.03"/>
    <x v="562"/>
    <n v="4638000"/>
  </r>
  <r>
    <x v="174"/>
    <x v="2"/>
    <n v="73.8"/>
    <n v="74.11"/>
    <n v="73.680000000000007"/>
    <x v="586"/>
    <n v="5392100"/>
  </r>
  <r>
    <x v="175"/>
    <x v="2"/>
    <n v="73.2"/>
    <n v="73.92"/>
    <n v="73.069999999999993"/>
    <x v="587"/>
    <n v="5220500"/>
  </r>
  <r>
    <x v="176"/>
    <x v="2"/>
    <n v="73.2"/>
    <n v="73.37"/>
    <n v="73.13"/>
    <x v="588"/>
    <n v="3997700"/>
  </r>
  <r>
    <x v="177"/>
    <x v="2"/>
    <n v="73.78"/>
    <n v="73.84"/>
    <n v="73.36"/>
    <x v="585"/>
    <n v="6924500"/>
  </r>
  <r>
    <x v="178"/>
    <x v="2"/>
    <n v="73.489999999999995"/>
    <n v="73.92"/>
    <n v="73.489999999999995"/>
    <x v="589"/>
    <n v="4352700"/>
  </r>
  <r>
    <x v="179"/>
    <x v="2"/>
    <n v="73.83"/>
    <n v="73.88"/>
    <n v="73.08"/>
    <x v="590"/>
    <n v="6964800"/>
  </r>
  <r>
    <x v="180"/>
    <x v="2"/>
    <n v="73.61"/>
    <n v="73.849999999999994"/>
    <n v="73.209999999999994"/>
    <x v="591"/>
    <n v="6677200"/>
  </r>
  <r>
    <x v="181"/>
    <x v="2"/>
    <n v="73"/>
    <n v="73.19"/>
    <n v="72.66"/>
    <x v="592"/>
    <n v="5432500"/>
  </r>
  <r>
    <x v="182"/>
    <x v="2"/>
    <n v="73.33"/>
    <n v="73.819999999999993"/>
    <n v="73.040000000000006"/>
    <x v="593"/>
    <n v="7270500"/>
  </r>
  <r>
    <x v="183"/>
    <x v="2"/>
    <n v="72.510000000000005"/>
    <n v="72.83"/>
    <n v="72.41"/>
    <x v="550"/>
    <n v="4779500"/>
  </r>
  <r>
    <x v="184"/>
    <x v="2"/>
    <n v="71.66"/>
    <n v="71.959999999999994"/>
    <n v="71.62"/>
    <x v="594"/>
    <n v="4597800"/>
  </r>
  <r>
    <x v="185"/>
    <x v="2"/>
    <n v="71.78"/>
    <n v="71.900000000000006"/>
    <n v="71.44"/>
    <x v="595"/>
    <n v="4774500"/>
  </r>
  <r>
    <x v="186"/>
    <x v="2"/>
    <n v="71.83"/>
    <n v="71.849999999999994"/>
    <n v="71.510000000000005"/>
    <x v="495"/>
    <n v="4253100"/>
  </r>
  <r>
    <x v="187"/>
    <x v="2"/>
    <n v="72.03"/>
    <n v="72.03"/>
    <n v="71.7"/>
    <x v="596"/>
    <n v="4538700"/>
  </r>
  <r>
    <x v="188"/>
    <x v="2"/>
    <n v="71.680000000000007"/>
    <n v="71.88"/>
    <n v="71.53"/>
    <x v="597"/>
    <n v="4008600"/>
  </r>
  <r>
    <x v="189"/>
    <x v="2"/>
    <n v="71.209999999999994"/>
    <n v="71.349999999999994"/>
    <n v="71.17"/>
    <x v="598"/>
    <n v="4966600"/>
  </r>
  <r>
    <x v="190"/>
    <x v="2"/>
    <n v="71.680000000000007"/>
    <n v="71.83"/>
    <n v="71.44"/>
    <x v="599"/>
    <n v="4427800"/>
  </r>
  <r>
    <x v="191"/>
    <x v="2"/>
    <n v="71.81"/>
    <n v="72.09"/>
    <n v="71.760000000000005"/>
    <x v="600"/>
    <n v="5032400"/>
  </r>
  <r>
    <x v="192"/>
    <x v="2"/>
    <n v="72.05"/>
    <n v="72.180000000000007"/>
    <n v="71.97"/>
    <x v="601"/>
    <n v="3340500"/>
  </r>
  <r>
    <x v="193"/>
    <x v="2"/>
    <n v="71.959999999999994"/>
    <n v="72.03"/>
    <n v="71.8"/>
    <x v="602"/>
    <n v="4345900"/>
  </r>
  <r>
    <x v="194"/>
    <x v="2"/>
    <n v="72.13"/>
    <n v="72.349999999999994"/>
    <n v="72.099999999999994"/>
    <x v="603"/>
    <n v="4789200"/>
  </r>
  <r>
    <x v="195"/>
    <x v="2"/>
    <n v="72.099999999999994"/>
    <n v="72.25"/>
    <n v="72.040000000000006"/>
    <x v="600"/>
    <n v="4375600"/>
  </r>
  <r>
    <x v="196"/>
    <x v="2"/>
    <n v="72.08"/>
    <n v="72.150000000000006"/>
    <n v="71.89"/>
    <x v="604"/>
    <n v="16093200"/>
  </r>
  <r>
    <x v="197"/>
    <x v="2"/>
    <n v="72.2"/>
    <n v="72.55"/>
    <n v="72.19"/>
    <x v="605"/>
    <n v="5165700"/>
  </r>
  <r>
    <x v="198"/>
    <x v="2"/>
    <n v="72.430000000000007"/>
    <n v="72.56"/>
    <n v="72.3"/>
    <x v="539"/>
    <n v="5912000"/>
  </r>
  <r>
    <x v="199"/>
    <x v="2"/>
    <n v="72.72"/>
    <n v="72.790000000000006"/>
    <n v="72.540000000000006"/>
    <x v="515"/>
    <n v="4370800"/>
  </r>
  <r>
    <x v="200"/>
    <x v="2"/>
    <n v="72.98"/>
    <n v="73.08"/>
    <n v="72.61"/>
    <x v="606"/>
    <n v="4328000"/>
  </r>
  <r>
    <x v="201"/>
    <x v="2"/>
    <n v="72.89"/>
    <n v="73.069999999999993"/>
    <n v="72.87"/>
    <x v="607"/>
    <n v="3805800"/>
  </r>
  <r>
    <x v="202"/>
    <x v="2"/>
    <n v="73.12"/>
    <n v="73.14"/>
    <n v="72.83"/>
    <x v="551"/>
    <n v="3606100"/>
  </r>
  <r>
    <x v="203"/>
    <x v="2"/>
    <n v="73.680000000000007"/>
    <n v="73.69"/>
    <n v="73.14"/>
    <x v="608"/>
    <n v="4268100"/>
  </r>
  <r>
    <x v="204"/>
    <x v="2"/>
    <n v="73.39"/>
    <n v="73.59"/>
    <n v="73.239999999999995"/>
    <x v="554"/>
    <n v="4308200"/>
  </r>
  <r>
    <x v="205"/>
    <x v="2"/>
    <n v="73.39"/>
    <n v="73.7"/>
    <n v="73.319999999999993"/>
    <x v="583"/>
    <n v="4674500"/>
  </r>
  <r>
    <x v="206"/>
    <x v="2"/>
    <n v="73.510000000000005"/>
    <n v="73.569999999999993"/>
    <n v="73.430000000000007"/>
    <x v="559"/>
    <n v="5282300"/>
  </r>
  <r>
    <x v="207"/>
    <x v="2"/>
    <n v="74.02"/>
    <n v="74.099999999999994"/>
    <n v="73.790000000000006"/>
    <x v="609"/>
    <n v="5332900"/>
  </r>
  <r>
    <x v="208"/>
    <x v="2"/>
    <n v="74.8"/>
    <n v="74.86"/>
    <n v="74.55"/>
    <x v="610"/>
    <n v="4273500"/>
  </r>
  <r>
    <x v="209"/>
    <x v="2"/>
    <n v="74.16"/>
    <n v="74.58"/>
    <n v="73.92"/>
    <x v="611"/>
    <n v="7473900"/>
  </r>
  <r>
    <x v="210"/>
    <x v="2"/>
    <n v="74.12"/>
    <n v="74.22"/>
    <n v="73.86"/>
    <x v="612"/>
    <n v="5502300"/>
  </r>
  <r>
    <x v="211"/>
    <x v="2"/>
    <n v="73.959999999999994"/>
    <n v="74.09"/>
    <n v="73.86"/>
    <x v="613"/>
    <n v="6258700"/>
  </r>
  <r>
    <x v="212"/>
    <x v="2"/>
    <n v="74"/>
    <n v="74.13"/>
    <n v="73.95"/>
    <x v="614"/>
    <n v="4474100"/>
  </r>
  <r>
    <x v="213"/>
    <x v="2"/>
    <n v="74.260000000000005"/>
    <n v="74.349999999999994"/>
    <n v="74.05"/>
    <x v="562"/>
    <n v="3866800"/>
  </r>
  <r>
    <x v="214"/>
    <x v="2"/>
    <n v="74.209999999999994"/>
    <n v="74.36"/>
    <n v="74.08"/>
    <x v="615"/>
    <n v="4414400"/>
  </r>
  <r>
    <x v="215"/>
    <x v="2"/>
    <n v="73.95"/>
    <n v="74.25"/>
    <n v="73.78"/>
    <x v="612"/>
    <n v="3907700"/>
  </r>
  <r>
    <x v="216"/>
    <x v="2"/>
    <n v="73.88"/>
    <n v="74.06"/>
    <n v="73.849999999999994"/>
    <x v="616"/>
    <n v="6116700"/>
  </r>
  <r>
    <x v="217"/>
    <x v="2"/>
    <n v="74.13"/>
    <n v="74.19"/>
    <n v="73.930000000000007"/>
    <x v="561"/>
    <n v="4714300"/>
  </r>
  <r>
    <x v="218"/>
    <x v="2"/>
    <n v="74.36"/>
    <n v="74.47"/>
    <n v="74.260000000000005"/>
    <x v="617"/>
    <n v="4765200"/>
  </r>
  <r>
    <x v="219"/>
    <x v="2"/>
    <n v="74.599999999999994"/>
    <n v="74.66"/>
    <n v="74.28"/>
    <x v="618"/>
    <n v="5112800"/>
  </r>
  <r>
    <x v="220"/>
    <x v="2"/>
    <n v="73.760000000000005"/>
    <n v="74"/>
    <n v="73.739999999999995"/>
    <x v="619"/>
    <n v="6815100"/>
  </r>
  <r>
    <x v="221"/>
    <x v="2"/>
    <n v="74.06"/>
    <n v="74.22"/>
    <n v="73.900000000000006"/>
    <x v="576"/>
    <n v="6331600"/>
  </r>
  <r>
    <x v="222"/>
    <x v="2"/>
    <n v="73.88"/>
    <n v="74.22"/>
    <n v="73.61"/>
    <x v="612"/>
    <n v="5927600"/>
  </r>
  <r>
    <x v="223"/>
    <x v="2"/>
    <n v="73.47"/>
    <n v="73.69"/>
    <n v="73.45"/>
    <x v="620"/>
    <n v="8453200"/>
  </r>
  <r>
    <x v="224"/>
    <x v="2"/>
    <n v="73.31"/>
    <n v="73.38"/>
    <n v="73.09"/>
    <x v="621"/>
    <n v="4827900"/>
  </r>
  <r>
    <x v="225"/>
    <x v="2"/>
    <n v="73.31"/>
    <n v="73.650000000000006"/>
    <n v="73.27"/>
    <x v="622"/>
    <n v="7398200"/>
  </r>
  <r>
    <x v="226"/>
    <x v="2"/>
    <n v="72.650000000000006"/>
    <n v="73.39"/>
    <n v="72.569999999999993"/>
    <x v="583"/>
    <n v="5627200"/>
  </r>
  <r>
    <x v="227"/>
    <x v="2"/>
    <n v="72.34"/>
    <n v="72.59"/>
    <n v="72.22"/>
    <x v="541"/>
    <n v="5632400"/>
  </r>
  <r>
    <x v="228"/>
    <x v="2"/>
    <n v="72.7"/>
    <n v="72.760000000000005"/>
    <n v="72.489999999999995"/>
    <x v="623"/>
    <n v="5257100"/>
  </r>
  <r>
    <x v="229"/>
    <x v="2"/>
    <n v="72.45"/>
    <n v="72.48"/>
    <n v="72.069999999999993"/>
    <x v="624"/>
    <n v="8634800"/>
  </r>
  <r>
    <x v="0"/>
    <x v="3"/>
    <n v="98.5"/>
    <n v="98.51"/>
    <n v="98.14"/>
    <x v="625"/>
    <n v="1033656"/>
  </r>
  <r>
    <x v="1"/>
    <x v="3"/>
    <n v="98.67"/>
    <n v="98.9"/>
    <n v="98.27"/>
    <x v="626"/>
    <n v="1342100"/>
  </r>
  <r>
    <x v="2"/>
    <x v="3"/>
    <n v="98.07"/>
    <n v="98.57"/>
    <n v="97.94"/>
    <x v="627"/>
    <n v="1134400"/>
  </r>
  <r>
    <x v="3"/>
    <x v="3"/>
    <n v="98.2"/>
    <n v="98.28"/>
    <n v="98.04"/>
    <x v="628"/>
    <n v="1820700"/>
  </r>
  <r>
    <x v="4"/>
    <x v="3"/>
    <n v="98.09"/>
    <n v="98.36"/>
    <n v="98.08"/>
    <x v="629"/>
    <n v="789600"/>
  </r>
  <r>
    <x v="5"/>
    <x v="3"/>
    <n v="98.01"/>
    <n v="98.25"/>
    <n v="97.74"/>
    <x v="630"/>
    <n v="1036900"/>
  </r>
  <r>
    <x v="6"/>
    <x v="3"/>
    <n v="97.9"/>
    <n v="98.06"/>
    <n v="97.69"/>
    <x v="631"/>
    <n v="1564100"/>
  </r>
  <r>
    <x v="7"/>
    <x v="3"/>
    <n v="97.43"/>
    <n v="98.28"/>
    <n v="97.39"/>
    <x v="632"/>
    <n v="1103300"/>
  </r>
  <r>
    <x v="8"/>
    <x v="3"/>
    <n v="97.2"/>
    <n v="97.52"/>
    <n v="97.1"/>
    <x v="633"/>
    <n v="966400"/>
  </r>
  <r>
    <x v="9"/>
    <x v="3"/>
    <n v="96.89"/>
    <n v="97.12"/>
    <n v="96.55"/>
    <x v="634"/>
    <n v="1471800"/>
  </r>
  <r>
    <x v="10"/>
    <x v="3"/>
    <n v="97.18"/>
    <n v="97.55"/>
    <n v="96.97"/>
    <x v="635"/>
    <n v="3912500"/>
  </r>
  <r>
    <x v="11"/>
    <x v="3"/>
    <n v="96.07"/>
    <n v="97.1"/>
    <n v="96.07"/>
    <x v="636"/>
    <n v="1550900"/>
  </r>
  <r>
    <x v="12"/>
    <x v="3"/>
    <n v="94.37"/>
    <n v="94.91"/>
    <n v="94.22"/>
    <x v="637"/>
    <n v="1527100"/>
  </r>
  <r>
    <x v="13"/>
    <x v="3"/>
    <n v="93.92"/>
    <n v="94.73"/>
    <n v="93.48"/>
    <x v="638"/>
    <n v="1700600"/>
  </r>
  <r>
    <x v="14"/>
    <x v="3"/>
    <n v="94.55"/>
    <n v="94.64"/>
    <n v="93.56"/>
    <x v="639"/>
    <n v="2179300"/>
  </r>
  <r>
    <x v="15"/>
    <x v="3"/>
    <n v="94.36"/>
    <n v="94.5"/>
    <n v="93.81"/>
    <x v="640"/>
    <n v="1358400"/>
  </r>
  <r>
    <x v="16"/>
    <x v="3"/>
    <n v="94.1"/>
    <n v="94.44"/>
    <n v="93.81"/>
    <x v="641"/>
    <n v="935700"/>
  </r>
  <r>
    <x v="17"/>
    <x v="3"/>
    <n v="94.52"/>
    <n v="94.67"/>
    <n v="94.01"/>
    <x v="642"/>
    <n v="1818400"/>
  </r>
  <r>
    <x v="18"/>
    <x v="3"/>
    <n v="93.98"/>
    <n v="94.67"/>
    <n v="93.95"/>
    <x v="643"/>
    <n v="2401700"/>
  </r>
  <r>
    <x v="19"/>
    <x v="3"/>
    <n v="92.5"/>
    <n v="93.25"/>
    <n v="92.44"/>
    <x v="644"/>
    <n v="2402200"/>
  </r>
  <r>
    <x v="20"/>
    <x v="3"/>
    <n v="90.65"/>
    <n v="91.45"/>
    <n v="90.52"/>
    <x v="645"/>
    <n v="2539700"/>
  </r>
  <r>
    <x v="21"/>
    <x v="3"/>
    <n v="90.1"/>
    <n v="90.49"/>
    <n v="89.7"/>
    <x v="646"/>
    <n v="3000700"/>
  </r>
  <r>
    <x v="22"/>
    <x v="3"/>
    <n v="89.73"/>
    <n v="90.2"/>
    <n v="89.41"/>
    <x v="647"/>
    <n v="2087300"/>
  </r>
  <r>
    <x v="23"/>
    <x v="3"/>
    <n v="89.87"/>
    <n v="89.91"/>
    <n v="88.74"/>
    <x v="648"/>
    <n v="1840200"/>
  </r>
  <r>
    <x v="24"/>
    <x v="3"/>
    <n v="89.88"/>
    <n v="90.08"/>
    <n v="89.07"/>
    <x v="649"/>
    <n v="2204100"/>
  </r>
  <r>
    <x v="25"/>
    <x v="3"/>
    <n v="90.88"/>
    <n v="90.89"/>
    <n v="90.03"/>
    <x v="650"/>
    <n v="1711000"/>
  </r>
  <r>
    <x v="26"/>
    <x v="3"/>
    <n v="90.99"/>
    <n v="91.52"/>
    <n v="90.77"/>
    <x v="651"/>
    <n v="2110300"/>
  </r>
  <r>
    <x v="27"/>
    <x v="3"/>
    <n v="90.38"/>
    <n v="91.37"/>
    <n v="90.01"/>
    <x v="652"/>
    <n v="3476000"/>
  </r>
  <r>
    <x v="28"/>
    <x v="3"/>
    <n v="91.61"/>
    <n v="91.73"/>
    <n v="90.76"/>
    <x v="653"/>
    <n v="2854300"/>
  </r>
  <r>
    <x v="29"/>
    <x v="3"/>
    <n v="92.63"/>
    <n v="93.04"/>
    <n v="91.69"/>
    <x v="654"/>
    <n v="3510200"/>
  </r>
  <r>
    <x v="30"/>
    <x v="3"/>
    <n v="93.57"/>
    <n v="93.67"/>
    <n v="92.46"/>
    <x v="655"/>
    <n v="1916800"/>
  </r>
  <r>
    <x v="31"/>
    <x v="3"/>
    <n v="93.34"/>
    <n v="94.51"/>
    <n v="93.33"/>
    <x v="656"/>
    <n v="2157700"/>
  </r>
  <r>
    <x v="32"/>
    <x v="3"/>
    <n v="93.55"/>
    <n v="94.18"/>
    <n v="93.43"/>
    <x v="656"/>
    <n v="2152000"/>
  </r>
  <r>
    <x v="33"/>
    <x v="3"/>
    <n v="93.91"/>
    <n v="94.12"/>
    <n v="92.84"/>
    <x v="657"/>
    <n v="2543700"/>
  </r>
  <r>
    <x v="34"/>
    <x v="3"/>
    <n v="94.71"/>
    <n v="94.71"/>
    <n v="93.29"/>
    <x v="658"/>
    <n v="1729700"/>
  </r>
  <r>
    <x v="35"/>
    <x v="3"/>
    <n v="94.55"/>
    <n v="94.7"/>
    <n v="93.97"/>
    <x v="659"/>
    <n v="2578700"/>
  </r>
  <r>
    <x v="36"/>
    <x v="3"/>
    <n v="93.76"/>
    <n v="94.59"/>
    <n v="93.7"/>
    <x v="660"/>
    <n v="2297000"/>
  </r>
  <r>
    <x v="37"/>
    <x v="3"/>
    <n v="92.42"/>
    <n v="93.46"/>
    <n v="92.35"/>
    <x v="661"/>
    <n v="3441700"/>
  </r>
  <r>
    <x v="38"/>
    <x v="3"/>
    <n v="91.61"/>
    <n v="93.39"/>
    <n v="91.31"/>
    <x v="662"/>
    <n v="5399400"/>
  </r>
  <r>
    <x v="39"/>
    <x v="3"/>
    <n v="91.91"/>
    <n v="92.18"/>
    <n v="91.36"/>
    <x v="663"/>
    <n v="2353200"/>
  </r>
  <r>
    <x v="40"/>
    <x v="3"/>
    <n v="91.45"/>
    <n v="91.91"/>
    <n v="90.98"/>
    <x v="664"/>
    <n v="1378300"/>
  </r>
  <r>
    <x v="41"/>
    <x v="3"/>
    <n v="92.07"/>
    <n v="92.32"/>
    <n v="91.12"/>
    <x v="665"/>
    <n v="1386000"/>
  </r>
  <r>
    <x v="42"/>
    <x v="3"/>
    <n v="92.99"/>
    <n v="93.1"/>
    <n v="92.25"/>
    <x v="666"/>
    <n v="4101600"/>
  </r>
  <r>
    <x v="43"/>
    <x v="3"/>
    <n v="94.2"/>
    <n v="94.22"/>
    <n v="92.94"/>
    <x v="667"/>
    <n v="3009700"/>
  </r>
  <r>
    <x v="44"/>
    <x v="3"/>
    <n v="92.76"/>
    <n v="93.74"/>
    <n v="92.62"/>
    <x v="668"/>
    <n v="1443300"/>
  </r>
  <r>
    <x v="45"/>
    <x v="3"/>
    <n v="93.13"/>
    <n v="93.22"/>
    <n v="92.13"/>
    <x v="669"/>
    <n v="1206200"/>
  </r>
  <r>
    <x v="46"/>
    <x v="3"/>
    <n v="93.43"/>
    <n v="93.62"/>
    <n v="92.66"/>
    <x v="670"/>
    <n v="1608800"/>
  </r>
  <r>
    <x v="47"/>
    <x v="3"/>
    <n v="93.59"/>
    <n v="94.12"/>
    <n v="93.47"/>
    <x v="671"/>
    <n v="1341200"/>
  </r>
  <r>
    <x v="48"/>
    <x v="3"/>
    <n v="94.42"/>
    <n v="94.69"/>
    <n v="93.95"/>
    <x v="672"/>
    <n v="1231300"/>
  </r>
  <r>
    <x v="49"/>
    <x v="3"/>
    <n v="94.86"/>
    <n v="94.89"/>
    <n v="93.95"/>
    <x v="673"/>
    <n v="1579700"/>
  </r>
  <r>
    <x v="50"/>
    <x v="3"/>
    <n v="96.51"/>
    <n v="96.77"/>
    <n v="95.57"/>
    <x v="674"/>
    <n v="1155700"/>
  </r>
  <r>
    <x v="51"/>
    <x v="3"/>
    <n v="96.32"/>
    <n v="96.45"/>
    <n v="95.82"/>
    <x v="675"/>
    <n v="1238100"/>
  </r>
  <r>
    <x v="52"/>
    <x v="3"/>
    <n v="96.42"/>
    <n v="96.65"/>
    <n v="96.19"/>
    <x v="676"/>
    <n v="902200"/>
  </r>
  <r>
    <x v="53"/>
    <x v="3"/>
    <n v="97.58"/>
    <n v="97.64"/>
    <n v="96.89"/>
    <x v="677"/>
    <n v="3056000"/>
  </r>
  <r>
    <x v="54"/>
    <x v="3"/>
    <n v="97.41"/>
    <n v="97.87"/>
    <n v="97.2"/>
    <x v="678"/>
    <n v="1228900"/>
  </r>
  <r>
    <x v="55"/>
    <x v="3"/>
    <n v="96.86"/>
    <n v="97.05"/>
    <n v="96.56"/>
    <x v="679"/>
    <n v="1335100"/>
  </r>
  <r>
    <x v="56"/>
    <x v="3"/>
    <n v="96.95"/>
    <n v="97.35"/>
    <n v="96.82"/>
    <x v="636"/>
    <n v="973700"/>
  </r>
  <r>
    <x v="57"/>
    <x v="3"/>
    <n v="97.23"/>
    <n v="97.35"/>
    <n v="96.97"/>
    <x v="680"/>
    <n v="1027800"/>
  </r>
  <r>
    <x v="58"/>
    <x v="3"/>
    <n v="96.51"/>
    <n v="96.84"/>
    <n v="96.39"/>
    <x v="681"/>
    <n v="1840400"/>
  </r>
  <r>
    <x v="59"/>
    <x v="3"/>
    <n v="96.31"/>
    <n v="96.6"/>
    <n v="96.11"/>
    <x v="682"/>
    <n v="895400"/>
  </r>
  <r>
    <x v="60"/>
    <x v="3"/>
    <n v="97.28"/>
    <n v="97.4"/>
    <n v="96.48"/>
    <x v="683"/>
    <n v="1659600"/>
  </r>
  <r>
    <x v="61"/>
    <x v="3"/>
    <n v="97.9"/>
    <n v="97.9"/>
    <n v="97.4"/>
    <x v="633"/>
    <n v="1512600"/>
  </r>
  <r>
    <x v="62"/>
    <x v="3"/>
    <n v="98.53"/>
    <n v="98.64"/>
    <n v="97.79"/>
    <x v="630"/>
    <n v="2061300"/>
  </r>
  <r>
    <x v="63"/>
    <x v="3"/>
    <n v="98.07"/>
    <n v="98.21"/>
    <n v="97.66"/>
    <x v="684"/>
    <n v="988600"/>
  </r>
  <r>
    <x v="64"/>
    <x v="3"/>
    <n v="97.82"/>
    <n v="98.18"/>
    <n v="97.64"/>
    <x v="685"/>
    <n v="1273400"/>
  </r>
  <r>
    <x v="65"/>
    <x v="3"/>
    <n v="96.34"/>
    <n v="97.8"/>
    <n v="96.29"/>
    <x v="686"/>
    <n v="1683900"/>
  </r>
  <r>
    <x v="66"/>
    <x v="3"/>
    <n v="96.22"/>
    <n v="96.53"/>
    <n v="96.09"/>
    <x v="676"/>
    <n v="1336900"/>
  </r>
  <r>
    <x v="67"/>
    <x v="3"/>
    <n v="95.47"/>
    <n v="95.93"/>
    <n v="94.68"/>
    <x v="687"/>
    <n v="1979800"/>
  </r>
  <r>
    <x v="68"/>
    <x v="3"/>
    <n v="96.45"/>
    <n v="96.56"/>
    <n v="95.06"/>
    <x v="688"/>
    <n v="1294400"/>
  </r>
  <r>
    <x v="69"/>
    <x v="3"/>
    <n v="95.52"/>
    <n v="96.45"/>
    <n v="95.51"/>
    <x v="689"/>
    <n v="1423600"/>
  </r>
  <r>
    <x v="70"/>
    <x v="3"/>
    <n v="95.79"/>
    <n v="95.83"/>
    <n v="95.11"/>
    <x v="690"/>
    <n v="1653200"/>
  </r>
  <r>
    <x v="71"/>
    <x v="3"/>
    <n v="95.14"/>
    <n v="95.55"/>
    <n v="94.69"/>
    <x v="691"/>
    <n v="1138900"/>
  </r>
  <r>
    <x v="72"/>
    <x v="3"/>
    <n v="94.3"/>
    <n v="95.15"/>
    <n v="94.23"/>
    <x v="692"/>
    <n v="1858300"/>
  </r>
  <r>
    <x v="73"/>
    <x v="3"/>
    <n v="96.01"/>
    <n v="96.06"/>
    <n v="94.87"/>
    <x v="693"/>
    <n v="930000"/>
  </r>
  <r>
    <x v="74"/>
    <x v="3"/>
    <n v="96.18"/>
    <n v="96.53"/>
    <n v="95.61"/>
    <x v="694"/>
    <n v="1272800"/>
  </r>
  <r>
    <x v="75"/>
    <x v="3"/>
    <n v="97.08"/>
    <n v="97.1"/>
    <n v="96.22"/>
    <x v="695"/>
    <n v="1750800"/>
  </r>
  <r>
    <x v="76"/>
    <x v="3"/>
    <n v="96.96"/>
    <n v="97.52"/>
    <n v="96.72"/>
    <x v="696"/>
    <n v="926400"/>
  </r>
  <r>
    <x v="77"/>
    <x v="3"/>
    <n v="97.21"/>
    <n v="97.66"/>
    <n v="97.07"/>
    <x v="697"/>
    <n v="1152900"/>
  </r>
  <r>
    <x v="78"/>
    <x v="3"/>
    <n v="98.3"/>
    <n v="98.98"/>
    <n v="97.54"/>
    <x v="698"/>
    <n v="1107400"/>
  </r>
  <r>
    <x v="79"/>
    <x v="3"/>
    <n v="98.08"/>
    <n v="98.17"/>
    <n v="97.44"/>
    <x v="699"/>
    <n v="928100"/>
  </r>
  <r>
    <x v="80"/>
    <x v="3"/>
    <n v="97.73"/>
    <n v="98.08"/>
    <n v="97.26"/>
    <x v="700"/>
    <n v="1376900"/>
  </r>
  <r>
    <x v="81"/>
    <x v="3"/>
    <n v="98.4"/>
    <n v="98.65"/>
    <n v="98.03"/>
    <x v="701"/>
    <n v="1102100"/>
  </r>
  <r>
    <x v="82"/>
    <x v="3"/>
    <n v="98.57"/>
    <n v="99.09"/>
    <n v="97.83"/>
    <x v="702"/>
    <n v="1384000"/>
  </r>
  <r>
    <x v="83"/>
    <x v="3"/>
    <n v="97.84"/>
    <n v="98.44"/>
    <n v="97.71"/>
    <x v="703"/>
    <n v="1065200"/>
  </r>
  <r>
    <x v="84"/>
    <x v="3"/>
    <n v="99.04"/>
    <n v="99.08"/>
    <n v="98.15"/>
    <x v="704"/>
    <n v="1514000"/>
  </r>
  <r>
    <x v="85"/>
    <x v="3"/>
    <n v="100.08"/>
    <n v="100.21"/>
    <n v="99.74"/>
    <x v="705"/>
    <n v="1442000"/>
  </r>
  <r>
    <x v="86"/>
    <x v="3"/>
    <n v="100.5"/>
    <n v="100.73"/>
    <n v="100.36"/>
    <x v="706"/>
    <n v="3081800"/>
  </r>
  <r>
    <x v="87"/>
    <x v="3"/>
    <n v="100.2"/>
    <n v="100.54"/>
    <n v="100.03"/>
    <x v="707"/>
    <n v="869900"/>
  </r>
  <r>
    <x v="88"/>
    <x v="3"/>
    <n v="100.69"/>
    <n v="100.69"/>
    <n v="99.16"/>
    <x v="708"/>
    <n v="1179300"/>
  </r>
  <r>
    <x v="89"/>
    <x v="3"/>
    <n v="99.5"/>
    <n v="100.26"/>
    <n v="99.49"/>
    <x v="709"/>
    <n v="895600"/>
  </r>
  <r>
    <x v="90"/>
    <x v="3"/>
    <n v="99.56"/>
    <n v="100.03"/>
    <n v="99.55"/>
    <x v="710"/>
    <n v="1126400"/>
  </r>
  <r>
    <x v="91"/>
    <x v="3"/>
    <n v="99.29"/>
    <n v="99.66"/>
    <n v="99.14"/>
    <x v="711"/>
    <n v="633200"/>
  </r>
  <r>
    <x v="92"/>
    <x v="3"/>
    <n v="99.48"/>
    <n v="99.52"/>
    <n v="99.11"/>
    <x v="712"/>
    <n v="1073300"/>
  </r>
  <r>
    <x v="93"/>
    <x v="3"/>
    <n v="99.63"/>
    <n v="99.73"/>
    <n v="99"/>
    <x v="713"/>
    <n v="1294300"/>
  </r>
  <r>
    <x v="94"/>
    <x v="3"/>
    <n v="99.84"/>
    <n v="100.08"/>
    <n v="99.66"/>
    <x v="714"/>
    <n v="927200"/>
  </r>
  <r>
    <x v="95"/>
    <x v="3"/>
    <n v="99.02"/>
    <n v="99.78"/>
    <n v="98.96"/>
    <x v="715"/>
    <n v="901600"/>
  </r>
  <r>
    <x v="96"/>
    <x v="3"/>
    <n v="98.69"/>
    <n v="99.28"/>
    <n v="98.61"/>
    <x v="716"/>
    <n v="1168200"/>
  </r>
  <r>
    <x v="97"/>
    <x v="3"/>
    <n v="99.24"/>
    <n v="99.28"/>
    <n v="98.73"/>
    <x v="717"/>
    <n v="1127900"/>
  </r>
  <r>
    <x v="98"/>
    <x v="3"/>
    <n v="98.72"/>
    <n v="99.31"/>
    <n v="98.67"/>
    <x v="718"/>
    <n v="1457500"/>
  </r>
  <r>
    <x v="99"/>
    <x v="3"/>
    <n v="97.91"/>
    <n v="98.25"/>
    <n v="97.82"/>
    <x v="719"/>
    <n v="996000"/>
  </r>
  <r>
    <x v="100"/>
    <x v="3"/>
    <n v="96.4"/>
    <n v="96.99"/>
    <n v="96.23"/>
    <x v="720"/>
    <n v="883100"/>
  </r>
  <r>
    <x v="101"/>
    <x v="3"/>
    <n v="95.64"/>
    <n v="96.1"/>
    <n v="95.59"/>
    <x v="721"/>
    <n v="975500"/>
  </r>
  <r>
    <x v="102"/>
    <x v="3"/>
    <n v="95.45"/>
    <n v="96.51"/>
    <n v="95.45"/>
    <x v="722"/>
    <n v="1168000"/>
  </r>
  <r>
    <x v="103"/>
    <x v="3"/>
    <n v="95.71"/>
    <n v="95.71"/>
    <n v="94.97"/>
    <x v="723"/>
    <n v="995700"/>
  </r>
  <r>
    <x v="104"/>
    <x v="3"/>
    <n v="96.79"/>
    <n v="96.91"/>
    <n v="96.59"/>
    <x v="724"/>
    <n v="793200"/>
  </r>
  <r>
    <x v="105"/>
    <x v="3"/>
    <n v="97.06"/>
    <n v="97.29"/>
    <n v="97"/>
    <x v="725"/>
    <n v="971700"/>
  </r>
  <r>
    <x v="106"/>
    <x v="3"/>
    <n v="96.66"/>
    <n v="97.13"/>
    <n v="96.65"/>
    <x v="726"/>
    <n v="1184100"/>
  </r>
  <r>
    <x v="107"/>
    <x v="3"/>
    <n v="95.49"/>
    <n v="95.92"/>
    <n v="95.41"/>
    <x v="727"/>
    <n v="775200"/>
  </r>
  <r>
    <x v="108"/>
    <x v="3"/>
    <n v="95.47"/>
    <n v="95.91"/>
    <n v="95.31"/>
    <x v="728"/>
    <n v="1138900"/>
  </r>
  <r>
    <x v="109"/>
    <x v="3"/>
    <n v="94.98"/>
    <n v="95.82"/>
    <n v="94.84"/>
    <x v="729"/>
    <n v="931800"/>
  </r>
  <r>
    <x v="110"/>
    <x v="3"/>
    <n v="94.79"/>
    <n v="95.2"/>
    <n v="94.68"/>
    <x v="638"/>
    <n v="1251600"/>
  </r>
  <r>
    <x v="111"/>
    <x v="3"/>
    <n v="94.8"/>
    <n v="95.13"/>
    <n v="94.66"/>
    <x v="730"/>
    <n v="1602800"/>
  </r>
  <r>
    <x v="112"/>
    <x v="3"/>
    <n v="95.54"/>
    <n v="95.87"/>
    <n v="95.38"/>
    <x v="731"/>
    <n v="915500"/>
  </r>
  <r>
    <x v="113"/>
    <x v="3"/>
    <n v="96"/>
    <n v="96.25"/>
    <n v="95.71"/>
    <x v="732"/>
    <n v="1024800"/>
  </r>
  <r>
    <x v="114"/>
    <x v="3"/>
    <n v="96.53"/>
    <n v="96.54"/>
    <n v="95.84"/>
    <x v="733"/>
    <n v="3171800"/>
  </r>
  <r>
    <x v="115"/>
    <x v="3"/>
    <n v="98.48"/>
    <n v="98.49"/>
    <n v="97.68"/>
    <x v="698"/>
    <n v="935000"/>
  </r>
  <r>
    <x v="116"/>
    <x v="3"/>
    <n v="96.9"/>
    <n v="98.24"/>
    <n v="96.83"/>
    <x v="719"/>
    <n v="997100"/>
  </r>
  <r>
    <x v="117"/>
    <x v="3"/>
    <n v="97"/>
    <n v="97.38"/>
    <n v="96.28"/>
    <x v="734"/>
    <n v="1505700"/>
  </r>
  <r>
    <x v="118"/>
    <x v="3"/>
    <n v="96.6"/>
    <n v="96.96"/>
    <n v="96.51"/>
    <x v="679"/>
    <n v="1824500"/>
  </r>
  <r>
    <x v="119"/>
    <x v="3"/>
    <n v="95.61"/>
    <n v="96.06"/>
    <n v="95.45"/>
    <x v="735"/>
    <n v="902300"/>
  </r>
  <r>
    <x v="120"/>
    <x v="3"/>
    <n v="95.48"/>
    <n v="95.78"/>
    <n v="95.21"/>
    <x v="736"/>
    <n v="961700"/>
  </r>
  <r>
    <x v="121"/>
    <x v="3"/>
    <n v="94.82"/>
    <n v="95.38"/>
    <n v="94.63"/>
    <x v="737"/>
    <n v="995700"/>
  </r>
  <r>
    <x v="122"/>
    <x v="3"/>
    <n v="95.11"/>
    <n v="95.39"/>
    <n v="94.61"/>
    <x v="637"/>
    <n v="1567700"/>
  </r>
  <r>
    <x v="123"/>
    <x v="3"/>
    <n v="94.52"/>
    <n v="95.19"/>
    <n v="94.45"/>
    <x v="738"/>
    <n v="1371900"/>
  </r>
  <r>
    <x v="124"/>
    <x v="3"/>
    <n v="94.88"/>
    <n v="95.02"/>
    <n v="94.45"/>
    <x v="739"/>
    <n v="1162900"/>
  </r>
  <r>
    <x v="125"/>
    <x v="3"/>
    <n v="94.3"/>
    <n v="95.04"/>
    <n v="94.22"/>
    <x v="740"/>
    <n v="1462200"/>
  </r>
  <r>
    <x v="126"/>
    <x v="3"/>
    <n v="92.55"/>
    <n v="93.62"/>
    <n v="92.34"/>
    <x v="741"/>
    <n v="1499700"/>
  </r>
  <r>
    <x v="127"/>
    <x v="3"/>
    <n v="92.4"/>
    <n v="92.51"/>
    <n v="91.78"/>
    <x v="742"/>
    <n v="1351800"/>
  </r>
  <r>
    <x v="128"/>
    <x v="3"/>
    <n v="93.51"/>
    <n v="93.57"/>
    <n v="92.65"/>
    <x v="743"/>
    <n v="1797100"/>
  </r>
  <r>
    <x v="129"/>
    <x v="3"/>
    <n v="92.49"/>
    <n v="93.45"/>
    <n v="92.46"/>
    <x v="744"/>
    <n v="1419600"/>
  </r>
  <r>
    <x v="130"/>
    <x v="3"/>
    <n v="92.32"/>
    <n v="92.44"/>
    <n v="91.76"/>
    <x v="745"/>
    <n v="1442200"/>
  </r>
  <r>
    <x v="131"/>
    <x v="3"/>
    <n v="92.27"/>
    <n v="92.27"/>
    <n v="91.7"/>
    <x v="746"/>
    <n v="1324700"/>
  </r>
  <r>
    <x v="132"/>
    <x v="3"/>
    <n v="93.39"/>
    <n v="93.57"/>
    <n v="92.7"/>
    <x v="747"/>
    <n v="897700"/>
  </r>
  <r>
    <x v="133"/>
    <x v="3"/>
    <n v="93.78"/>
    <n v="94.17"/>
    <n v="93.67"/>
    <x v="748"/>
    <n v="1281700"/>
  </r>
  <r>
    <x v="134"/>
    <x v="3"/>
    <n v="93.91"/>
    <n v="94.04"/>
    <n v="93.49"/>
    <x v="749"/>
    <n v="1290100"/>
  </r>
  <r>
    <x v="135"/>
    <x v="3"/>
    <n v="93.13"/>
    <n v="93.79"/>
    <n v="92.99"/>
    <x v="658"/>
    <n v="1607500"/>
  </r>
  <r>
    <x v="136"/>
    <x v="3"/>
    <n v="92.76"/>
    <n v="93.37"/>
    <n v="92.36"/>
    <x v="750"/>
    <n v="1301300"/>
  </r>
  <r>
    <x v="137"/>
    <x v="3"/>
    <n v="92.84"/>
    <n v="92.97"/>
    <n v="92.37"/>
    <x v="751"/>
    <n v="772600"/>
  </r>
  <r>
    <x v="138"/>
    <x v="3"/>
    <n v="92.83"/>
    <n v="93.25"/>
    <n v="92.55"/>
    <x v="752"/>
    <n v="1307300"/>
  </r>
  <r>
    <x v="139"/>
    <x v="3"/>
    <n v="92.97"/>
    <n v="92.97"/>
    <n v="92.08"/>
    <x v="753"/>
    <n v="1531500"/>
  </r>
  <r>
    <x v="140"/>
    <x v="3"/>
    <n v="92.68"/>
    <n v="92.8"/>
    <n v="92.25"/>
    <x v="669"/>
    <n v="1016100"/>
  </r>
  <r>
    <x v="141"/>
    <x v="3"/>
    <n v="93.33"/>
    <n v="93.38"/>
    <n v="92.29"/>
    <x v="754"/>
    <n v="4078400"/>
  </r>
  <r>
    <x v="142"/>
    <x v="3"/>
    <n v="92.73"/>
    <n v="93.02"/>
    <n v="92.61"/>
    <x v="755"/>
    <n v="785000"/>
  </r>
  <r>
    <x v="143"/>
    <x v="3"/>
    <n v="93.3"/>
    <n v="93.34"/>
    <n v="92.96"/>
    <x v="644"/>
    <n v="1048000"/>
  </r>
  <r>
    <x v="144"/>
    <x v="3"/>
    <n v="92.35"/>
    <n v="93.37"/>
    <n v="92.3"/>
    <x v="756"/>
    <n v="971900"/>
  </r>
  <r>
    <x v="145"/>
    <x v="3"/>
    <n v="91.85"/>
    <n v="91.98"/>
    <n v="91.35"/>
    <x v="757"/>
    <n v="1409900"/>
  </r>
  <r>
    <x v="146"/>
    <x v="3"/>
    <n v="92.38"/>
    <n v="93.02"/>
    <n v="91.89"/>
    <x v="758"/>
    <n v="1462200"/>
  </r>
  <r>
    <x v="147"/>
    <x v="3"/>
    <n v="92.9"/>
    <n v="92.9"/>
    <n v="91.58"/>
    <x v="759"/>
    <n v="1226800"/>
  </r>
  <r>
    <x v="148"/>
    <x v="3"/>
    <n v="93.3"/>
    <n v="93.66"/>
    <n v="93.23"/>
    <x v="744"/>
    <n v="924500"/>
  </r>
  <r>
    <x v="149"/>
    <x v="3"/>
    <n v="92.55"/>
    <n v="93.41"/>
    <n v="92.52"/>
    <x v="760"/>
    <n v="1692600"/>
  </r>
  <r>
    <x v="150"/>
    <x v="3"/>
    <n v="91.87"/>
    <n v="92.9"/>
    <n v="91.78"/>
    <x v="761"/>
    <n v="1184600"/>
  </r>
  <r>
    <x v="151"/>
    <x v="3"/>
    <n v="91.89"/>
    <n v="92.02"/>
    <n v="91.23"/>
    <x v="762"/>
    <n v="990600"/>
  </r>
  <r>
    <x v="152"/>
    <x v="3"/>
    <n v="92.56"/>
    <n v="92.56"/>
    <n v="91.53"/>
    <x v="763"/>
    <n v="972900"/>
  </r>
  <r>
    <x v="153"/>
    <x v="3"/>
    <n v="92.9"/>
    <n v="93.14"/>
    <n v="92.69"/>
    <x v="764"/>
    <n v="1969200"/>
  </r>
  <r>
    <x v="154"/>
    <x v="3"/>
    <n v="92.92"/>
    <n v="93.03"/>
    <n v="92.47"/>
    <x v="765"/>
    <n v="1003900"/>
  </r>
  <r>
    <x v="155"/>
    <x v="3"/>
    <n v="92.84"/>
    <n v="93.27"/>
    <n v="92.63"/>
    <x v="766"/>
    <n v="943300"/>
  </r>
  <r>
    <x v="156"/>
    <x v="3"/>
    <n v="92.99"/>
    <n v="93.43"/>
    <n v="92.93"/>
    <x v="767"/>
    <n v="1263100"/>
  </r>
  <r>
    <x v="157"/>
    <x v="3"/>
    <n v="93.7"/>
    <n v="93.78"/>
    <n v="93.21"/>
    <x v="768"/>
    <n v="1249900"/>
  </r>
  <r>
    <x v="158"/>
    <x v="3"/>
    <n v="93.06"/>
    <n v="93.34"/>
    <n v="92.78"/>
    <x v="661"/>
    <n v="1028800"/>
  </r>
  <r>
    <x v="159"/>
    <x v="3"/>
    <n v="93.3"/>
    <n v="93.69"/>
    <n v="92.63"/>
    <x v="769"/>
    <n v="2387100"/>
  </r>
  <r>
    <x v="160"/>
    <x v="3"/>
    <n v="92.7"/>
    <n v="93.48"/>
    <n v="92.62"/>
    <x v="770"/>
    <n v="964500"/>
  </r>
  <r>
    <x v="161"/>
    <x v="3"/>
    <n v="92.9"/>
    <n v="92.99"/>
    <n v="92.09"/>
    <x v="771"/>
    <n v="1877300"/>
  </r>
  <r>
    <x v="162"/>
    <x v="3"/>
    <n v="92.32"/>
    <n v="92.59"/>
    <n v="92.18"/>
    <x v="772"/>
    <n v="1155500"/>
  </r>
  <r>
    <x v="163"/>
    <x v="3"/>
    <n v="91.5"/>
    <n v="92.1"/>
    <n v="91.31"/>
    <x v="773"/>
    <n v="1189200"/>
  </r>
  <r>
    <x v="164"/>
    <x v="3"/>
    <n v="91.54"/>
    <n v="92.1"/>
    <n v="91.3"/>
    <x v="774"/>
    <n v="924200"/>
  </r>
  <r>
    <x v="165"/>
    <x v="3"/>
    <n v="91.89"/>
    <n v="91.98"/>
    <n v="91.32"/>
    <x v="775"/>
    <n v="1166200"/>
  </r>
  <r>
    <x v="166"/>
    <x v="3"/>
    <n v="92.64"/>
    <n v="92.68"/>
    <n v="91.8"/>
    <x v="776"/>
    <n v="1881200"/>
  </r>
  <r>
    <x v="167"/>
    <x v="3"/>
    <n v="92.1"/>
    <n v="92.55"/>
    <n v="91.92"/>
    <x v="777"/>
    <n v="1769900"/>
  </r>
  <r>
    <x v="168"/>
    <x v="3"/>
    <n v="91.34"/>
    <n v="92.12"/>
    <n v="91.33"/>
    <x v="773"/>
    <n v="1232300"/>
  </r>
  <r>
    <x v="169"/>
    <x v="3"/>
    <n v="91.13"/>
    <n v="91.29"/>
    <n v="90.8"/>
    <x v="778"/>
    <n v="1246700"/>
  </r>
  <r>
    <x v="170"/>
    <x v="3"/>
    <n v="90.11"/>
    <n v="90.47"/>
    <n v="89.93"/>
    <x v="779"/>
    <n v="1488100"/>
  </r>
  <r>
    <x v="171"/>
    <x v="3"/>
    <n v="89.21"/>
    <n v="89.43"/>
    <n v="88.94"/>
    <x v="780"/>
    <n v="1051300"/>
  </r>
  <r>
    <x v="172"/>
    <x v="3"/>
    <n v="89.41"/>
    <n v="89.52"/>
    <n v="88.91"/>
    <x v="781"/>
    <n v="2146800"/>
  </r>
  <r>
    <x v="173"/>
    <x v="3"/>
    <n v="88.23"/>
    <n v="88.94"/>
    <n v="87.73"/>
    <x v="782"/>
    <n v="2086500"/>
  </r>
  <r>
    <x v="174"/>
    <x v="3"/>
    <n v="89.29"/>
    <n v="90.03"/>
    <n v="88.15"/>
    <x v="783"/>
    <n v="1875600"/>
  </r>
  <r>
    <x v="175"/>
    <x v="3"/>
    <n v="89.63"/>
    <n v="90.49"/>
    <n v="88.45"/>
    <x v="784"/>
    <n v="2729600"/>
  </r>
  <r>
    <x v="176"/>
    <x v="3"/>
    <n v="89.22"/>
    <n v="89.61"/>
    <n v="88.89"/>
    <x v="785"/>
    <n v="1361200"/>
  </r>
  <r>
    <x v="177"/>
    <x v="3"/>
    <n v="87.8"/>
    <n v="88.47"/>
    <n v="87.61"/>
    <x v="786"/>
    <n v="1584200"/>
  </r>
  <r>
    <x v="178"/>
    <x v="3"/>
    <n v="88.32"/>
    <n v="88.47"/>
    <n v="87.34"/>
    <x v="787"/>
    <n v="1881500"/>
  </r>
  <r>
    <x v="179"/>
    <x v="3"/>
    <n v="86.88"/>
    <n v="88.75"/>
    <n v="86.72"/>
    <x v="788"/>
    <n v="2350800"/>
  </r>
  <r>
    <x v="180"/>
    <x v="3"/>
    <n v="86.71"/>
    <n v="87.34"/>
    <n v="86.13"/>
    <x v="789"/>
    <n v="4639700"/>
  </r>
  <r>
    <x v="181"/>
    <x v="3"/>
    <n v="88.47"/>
    <n v="88.96"/>
    <n v="87.78"/>
    <x v="790"/>
    <n v="3097800"/>
  </r>
  <r>
    <x v="182"/>
    <x v="3"/>
    <n v="86.93"/>
    <n v="88.37"/>
    <n v="86.59"/>
    <x v="791"/>
    <n v="5639200"/>
  </r>
  <r>
    <x v="183"/>
    <x v="3"/>
    <n v="88.91"/>
    <n v="89.22"/>
    <n v="87.49"/>
    <x v="792"/>
    <n v="5013800"/>
  </r>
  <r>
    <x v="184"/>
    <x v="3"/>
    <n v="90.57"/>
    <n v="90.85"/>
    <n v="88.82"/>
    <x v="793"/>
    <n v="1623400"/>
  </r>
  <r>
    <x v="185"/>
    <x v="3"/>
    <n v="90.31"/>
    <n v="90.72"/>
    <n v="90.04"/>
    <x v="794"/>
    <n v="1344300"/>
  </r>
  <r>
    <x v="186"/>
    <x v="3"/>
    <n v="91.6"/>
    <n v="91.6"/>
    <n v="90.09"/>
    <x v="795"/>
    <n v="2838800"/>
  </r>
  <r>
    <x v="187"/>
    <x v="3"/>
    <n v="91.87"/>
    <n v="92.25"/>
    <n v="91.54"/>
    <x v="796"/>
    <n v="2046400"/>
  </r>
  <r>
    <x v="188"/>
    <x v="3"/>
    <n v="90.9"/>
    <n v="91.88"/>
    <n v="90.72"/>
    <x v="797"/>
    <n v="2100900"/>
  </r>
  <r>
    <x v="189"/>
    <x v="3"/>
    <n v="89.53"/>
    <n v="90.66"/>
    <n v="89.42"/>
    <x v="794"/>
    <n v="1962700"/>
  </r>
  <r>
    <x v="190"/>
    <x v="3"/>
    <n v="90.17"/>
    <n v="90.42"/>
    <n v="89.72"/>
    <x v="798"/>
    <n v="1859500"/>
  </r>
  <r>
    <x v="191"/>
    <x v="3"/>
    <n v="90.08"/>
    <n v="90.39"/>
    <n v="89.79"/>
    <x v="799"/>
    <n v="1831400"/>
  </r>
  <r>
    <x v="192"/>
    <x v="3"/>
    <n v="90.44"/>
    <n v="90.8"/>
    <n v="90.05"/>
    <x v="800"/>
    <n v="1872900"/>
  </r>
  <r>
    <x v="193"/>
    <x v="3"/>
    <n v="89.56"/>
    <n v="89.83"/>
    <n v="89.19"/>
    <x v="801"/>
    <n v="1595300"/>
  </r>
  <r>
    <x v="194"/>
    <x v="3"/>
    <n v="91.07"/>
    <n v="91.19"/>
    <n v="90"/>
    <x v="802"/>
    <n v="1295000"/>
  </r>
  <r>
    <x v="195"/>
    <x v="3"/>
    <n v="90.71"/>
    <n v="90.95"/>
    <n v="90.15"/>
    <x v="803"/>
    <n v="2321000"/>
  </r>
  <r>
    <x v="196"/>
    <x v="3"/>
    <n v="91.52"/>
    <n v="91.71"/>
    <n v="90.65"/>
    <x v="804"/>
    <n v="2738200"/>
  </r>
  <r>
    <x v="197"/>
    <x v="3"/>
    <n v="91.97"/>
    <n v="92.31"/>
    <n v="91.59"/>
    <x v="805"/>
    <n v="1873200"/>
  </r>
  <r>
    <x v="198"/>
    <x v="3"/>
    <n v="92.41"/>
    <n v="93.34"/>
    <n v="92.29"/>
    <x v="806"/>
    <n v="1981300"/>
  </r>
  <r>
    <x v="199"/>
    <x v="3"/>
    <n v="92.57"/>
    <n v="93.4"/>
    <n v="92.45"/>
    <x v="807"/>
    <n v="1488400"/>
  </r>
  <r>
    <x v="200"/>
    <x v="3"/>
    <n v="92.87"/>
    <n v="93.8"/>
    <n v="92.45"/>
    <x v="808"/>
    <n v="1670500"/>
  </r>
  <r>
    <x v="201"/>
    <x v="3"/>
    <n v="92.43"/>
    <n v="93.31"/>
    <n v="92.33"/>
    <x v="809"/>
    <n v="4380300"/>
  </r>
  <r>
    <x v="202"/>
    <x v="3"/>
    <n v="92.09"/>
    <n v="92.37"/>
    <n v="91.77"/>
    <x v="810"/>
    <n v="2240200"/>
  </r>
  <r>
    <x v="203"/>
    <x v="3"/>
    <n v="93.87"/>
    <n v="93.92"/>
    <n v="92.15"/>
    <x v="811"/>
    <n v="1382400"/>
  </r>
  <r>
    <x v="204"/>
    <x v="3"/>
    <n v="93.24"/>
    <n v="93.58"/>
    <n v="92.72"/>
    <x v="812"/>
    <n v="1799500"/>
  </r>
  <r>
    <x v="205"/>
    <x v="3"/>
    <n v="92.46"/>
    <n v="93.84"/>
    <n v="92.17"/>
    <x v="813"/>
    <n v="1681200"/>
  </r>
  <r>
    <x v="206"/>
    <x v="3"/>
    <n v="92.72"/>
    <n v="92.9"/>
    <n v="92.25"/>
    <x v="814"/>
    <n v="2325800"/>
  </r>
  <r>
    <x v="207"/>
    <x v="3"/>
    <n v="93.43"/>
    <n v="94.4"/>
    <n v="93.25"/>
    <x v="815"/>
    <n v="2661400"/>
  </r>
  <r>
    <x v="208"/>
    <x v="3"/>
    <n v="94.46"/>
    <n v="94.87"/>
    <n v="93.85"/>
    <x v="816"/>
    <n v="2264700"/>
  </r>
  <r>
    <x v="209"/>
    <x v="3"/>
    <n v="92.68"/>
    <n v="94.3"/>
    <n v="91.99"/>
    <x v="817"/>
    <n v="1830600"/>
  </r>
  <r>
    <x v="210"/>
    <x v="3"/>
    <n v="91.73"/>
    <n v="92.79"/>
    <n v="91.59"/>
    <x v="818"/>
    <n v="1352900"/>
  </r>
  <r>
    <x v="211"/>
    <x v="3"/>
    <n v="92.22"/>
    <n v="92.63"/>
    <n v="91.69"/>
    <x v="819"/>
    <n v="2152500"/>
  </r>
  <r>
    <x v="212"/>
    <x v="3"/>
    <n v="92.44"/>
    <n v="93.24"/>
    <n v="92.34"/>
    <x v="761"/>
    <n v="1597900"/>
  </r>
  <r>
    <x v="213"/>
    <x v="3"/>
    <n v="92.58"/>
    <n v="92.82"/>
    <n v="91.88"/>
    <x v="670"/>
    <n v="1645800"/>
  </r>
  <r>
    <x v="214"/>
    <x v="3"/>
    <n v="91.16"/>
    <n v="92.07"/>
    <n v="90.7"/>
    <x v="820"/>
    <n v="1616400"/>
  </r>
  <r>
    <x v="215"/>
    <x v="3"/>
    <n v="91.58"/>
    <n v="92.02"/>
    <n v="91.28"/>
    <x v="654"/>
    <n v="1460700"/>
  </r>
  <r>
    <x v="216"/>
    <x v="3"/>
    <n v="91.05"/>
    <n v="92.25"/>
    <n v="90.97"/>
    <x v="821"/>
    <n v="4305300"/>
  </r>
  <r>
    <x v="217"/>
    <x v="3"/>
    <n v="89.94"/>
    <n v="91.09"/>
    <n v="89.61"/>
    <x v="822"/>
    <n v="2333300"/>
  </r>
  <r>
    <x v="218"/>
    <x v="3"/>
    <n v="89.68"/>
    <n v="90.08"/>
    <n v="89.28"/>
    <x v="823"/>
    <n v="4035100"/>
  </r>
  <r>
    <x v="219"/>
    <x v="3"/>
    <n v="91.63"/>
    <n v="91.74"/>
    <n v="90.05"/>
    <x v="824"/>
    <n v="4146400"/>
  </r>
  <r>
    <x v="220"/>
    <x v="3"/>
    <n v="91.04"/>
    <n v="91.48"/>
    <n v="90.86"/>
    <x v="825"/>
    <n v="2714800"/>
  </r>
  <r>
    <x v="221"/>
    <x v="3"/>
    <n v="90.05"/>
    <n v="91.15"/>
    <n v="90"/>
    <x v="826"/>
    <n v="1711900"/>
  </r>
  <r>
    <x v="222"/>
    <x v="3"/>
    <n v="90.32"/>
    <n v="90.87"/>
    <n v="89.45"/>
    <x v="827"/>
    <n v="2880000"/>
  </r>
  <r>
    <x v="223"/>
    <x v="3"/>
    <n v="89.44"/>
    <n v="89.98"/>
    <n v="89.24"/>
    <x v="828"/>
    <n v="2731900"/>
  </r>
  <r>
    <x v="224"/>
    <x v="3"/>
    <n v="88.51"/>
    <n v="89.07"/>
    <n v="88.22"/>
    <x v="829"/>
    <n v="4671700"/>
  </r>
  <r>
    <x v="225"/>
    <x v="3"/>
    <n v="89"/>
    <n v="89.65"/>
    <n v="88.55"/>
    <x v="830"/>
    <n v="4752300"/>
  </r>
  <r>
    <x v="226"/>
    <x v="3"/>
    <n v="87.01"/>
    <n v="88.55"/>
    <n v="86.41"/>
    <x v="831"/>
    <n v="1828000"/>
  </r>
  <r>
    <x v="227"/>
    <x v="3"/>
    <n v="86.72"/>
    <n v="86.79"/>
    <n v="86.2"/>
    <x v="832"/>
    <n v="2486400"/>
  </r>
  <r>
    <x v="228"/>
    <x v="3"/>
    <n v="87.02"/>
    <n v="87.62"/>
    <n v="86.45"/>
    <x v="833"/>
    <n v="2534400"/>
  </r>
  <r>
    <x v="229"/>
    <x v="3"/>
    <n v="86.88"/>
    <n v="87.38"/>
    <n v="85.71"/>
    <x v="834"/>
    <n v="36478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20230101"/>
    <x v="0"/>
    <x v="0"/>
    <x v="0"/>
    <n v="45590.25"/>
    <n v="27"/>
  </r>
  <r>
    <s v="20230201"/>
    <x v="0"/>
    <x v="0"/>
    <x v="1"/>
    <n v="48750.83"/>
    <n v="19"/>
  </r>
  <r>
    <s v="20230301"/>
    <x v="0"/>
    <x v="0"/>
    <x v="2"/>
    <n v="40757.82"/>
    <n v="16"/>
  </r>
  <r>
    <s v="20230401"/>
    <x v="0"/>
    <x v="0"/>
    <x v="3"/>
    <n v="39945.879999999997"/>
    <n v="16"/>
  </r>
  <r>
    <s v="20230501"/>
    <x v="0"/>
    <x v="0"/>
    <x v="4"/>
    <n v="45953.11"/>
    <n v="20"/>
  </r>
  <r>
    <s v="20230601"/>
    <x v="0"/>
    <x v="0"/>
    <x v="5"/>
    <n v="26734.27"/>
    <n v="21"/>
  </r>
  <r>
    <s v="20230701"/>
    <x v="0"/>
    <x v="0"/>
    <x v="6"/>
    <n v="25792.240000000002"/>
    <n v="25"/>
  </r>
  <r>
    <s v="20230801"/>
    <x v="0"/>
    <x v="0"/>
    <x v="7"/>
    <n v="22253.24"/>
    <n v="15"/>
  </r>
  <r>
    <s v="20230901"/>
    <x v="0"/>
    <x v="0"/>
    <x v="8"/>
    <n v="31012.68"/>
    <n v="28"/>
  </r>
  <r>
    <s v="20231001"/>
    <x v="0"/>
    <x v="0"/>
    <x v="9"/>
    <n v="23896.77"/>
    <n v="24"/>
  </r>
  <r>
    <s v="20231101"/>
    <x v="0"/>
    <x v="0"/>
    <x v="10"/>
    <n v="39546.65"/>
    <n v="27"/>
  </r>
  <r>
    <s v="20231201"/>
    <x v="0"/>
    <x v="0"/>
    <x v="11"/>
    <n v="47732.69"/>
    <n v="24"/>
  </r>
  <r>
    <s v="20230102"/>
    <x v="0"/>
    <x v="1"/>
    <x v="0"/>
    <n v="45218.95"/>
    <n v="23"/>
  </r>
  <r>
    <s v="20230202"/>
    <x v="0"/>
    <x v="1"/>
    <x v="1"/>
    <n v="31736.5"/>
    <n v="19"/>
  </r>
  <r>
    <s v="20230302"/>
    <x v="0"/>
    <x v="1"/>
    <x v="2"/>
    <n v="39614.89"/>
    <n v="24"/>
  </r>
  <r>
    <s v="20230402"/>
    <x v="0"/>
    <x v="1"/>
    <x v="3"/>
    <n v="58998.45"/>
    <n v="27"/>
  </r>
  <r>
    <s v="20230502"/>
    <x v="0"/>
    <x v="1"/>
    <x v="4"/>
    <n v="26873.25"/>
    <n v="17"/>
  </r>
  <r>
    <s v="20230602"/>
    <x v="0"/>
    <x v="1"/>
    <x v="5"/>
    <n v="37323.78"/>
    <n v="18"/>
  </r>
  <r>
    <s v="20230702"/>
    <x v="0"/>
    <x v="1"/>
    <x v="6"/>
    <n v="44605.55"/>
    <n v="28"/>
  </r>
  <r>
    <s v="20230802"/>
    <x v="0"/>
    <x v="1"/>
    <x v="7"/>
    <n v="39136.15"/>
    <n v="23"/>
  </r>
  <r>
    <s v="20230902"/>
    <x v="0"/>
    <x v="1"/>
    <x v="8"/>
    <n v="37659.410000000003"/>
    <n v="26"/>
  </r>
  <r>
    <s v="20231002"/>
    <x v="0"/>
    <x v="1"/>
    <x v="9"/>
    <n v="41623.79"/>
    <n v="23"/>
  </r>
  <r>
    <s v="20231102"/>
    <x v="0"/>
    <x v="1"/>
    <x v="10"/>
    <n v="48123.57"/>
    <n v="16"/>
  </r>
  <r>
    <s v="20231202"/>
    <x v="0"/>
    <x v="1"/>
    <x v="11"/>
    <n v="45156.99"/>
    <n v="21"/>
  </r>
  <r>
    <s v="20230103"/>
    <x v="0"/>
    <x v="2"/>
    <x v="0"/>
    <n v="61291.41"/>
    <n v="25"/>
  </r>
  <r>
    <s v="20230203"/>
    <x v="0"/>
    <x v="2"/>
    <x v="1"/>
    <n v="36383.06"/>
    <n v="16"/>
  </r>
  <r>
    <s v="20230303"/>
    <x v="0"/>
    <x v="2"/>
    <x v="2"/>
    <n v="39483.589999999997"/>
    <n v="21"/>
  </r>
  <r>
    <s v="20230403"/>
    <x v="0"/>
    <x v="2"/>
    <x v="3"/>
    <n v="44929.13"/>
    <n v="28"/>
  </r>
  <r>
    <s v="20230503"/>
    <x v="0"/>
    <x v="2"/>
    <x v="4"/>
    <n v="54193.45"/>
    <n v="26"/>
  </r>
  <r>
    <s v="20230603"/>
    <x v="0"/>
    <x v="2"/>
    <x v="5"/>
    <n v="22876.48"/>
    <n v="16"/>
  </r>
  <r>
    <s v="20230703"/>
    <x v="0"/>
    <x v="2"/>
    <x v="6"/>
    <n v="55802.1"/>
    <n v="27"/>
  </r>
  <r>
    <s v="20230803"/>
    <x v="0"/>
    <x v="2"/>
    <x v="7"/>
    <n v="35276.879999999997"/>
    <n v="17"/>
  </r>
  <r>
    <s v="20230903"/>
    <x v="0"/>
    <x v="2"/>
    <x v="8"/>
    <n v="40592.230000000003"/>
    <n v="22"/>
  </r>
  <r>
    <s v="20231003"/>
    <x v="0"/>
    <x v="2"/>
    <x v="9"/>
    <n v="47580.9"/>
    <n v="21"/>
  </r>
  <r>
    <s v="20231103"/>
    <x v="0"/>
    <x v="2"/>
    <x v="10"/>
    <n v="38264.22"/>
    <n v="28"/>
  </r>
  <r>
    <s v="20231203"/>
    <x v="0"/>
    <x v="2"/>
    <x v="11"/>
    <n v="28043.31"/>
    <n v="16"/>
  </r>
  <r>
    <s v="20230104"/>
    <x v="1"/>
    <x v="3"/>
    <x v="0"/>
    <n v="41341.379999999997"/>
    <n v="19"/>
  </r>
  <r>
    <s v="20230204"/>
    <x v="1"/>
    <x v="3"/>
    <x v="1"/>
    <n v="46241.45"/>
    <n v="18"/>
  </r>
  <r>
    <s v="20230304"/>
    <x v="1"/>
    <x v="3"/>
    <x v="2"/>
    <n v="49844.45"/>
    <n v="17"/>
  </r>
  <r>
    <s v="20230404"/>
    <x v="1"/>
    <x v="3"/>
    <x v="3"/>
    <n v="46109.01"/>
    <n v="24"/>
  </r>
  <r>
    <s v="20230504"/>
    <x v="1"/>
    <x v="3"/>
    <x v="4"/>
    <n v="29538.29"/>
    <n v="25"/>
  </r>
  <r>
    <s v="20230604"/>
    <x v="1"/>
    <x v="3"/>
    <x v="5"/>
    <n v="39111.769999999997"/>
    <n v="19"/>
  </r>
  <r>
    <s v="20230704"/>
    <x v="1"/>
    <x v="3"/>
    <x v="6"/>
    <n v="57265.14"/>
    <n v="28"/>
  </r>
  <r>
    <s v="20230804"/>
    <x v="1"/>
    <x v="3"/>
    <x v="7"/>
    <n v="29439.8"/>
    <n v="19"/>
  </r>
  <r>
    <s v="20230904"/>
    <x v="1"/>
    <x v="3"/>
    <x v="8"/>
    <n v="35859.83"/>
    <n v="24"/>
  </r>
  <r>
    <s v="20231004"/>
    <x v="1"/>
    <x v="3"/>
    <x v="9"/>
    <n v="38045"/>
    <n v="16"/>
  </r>
  <r>
    <s v="20231104"/>
    <x v="1"/>
    <x v="3"/>
    <x v="10"/>
    <n v="46161.89"/>
    <n v="21"/>
  </r>
  <r>
    <s v="20231204"/>
    <x v="1"/>
    <x v="3"/>
    <x v="11"/>
    <n v="53717.32"/>
    <n v="20"/>
  </r>
  <r>
    <s v="20230105"/>
    <x v="1"/>
    <x v="4"/>
    <x v="0"/>
    <n v="28776.85"/>
    <n v="22"/>
  </r>
  <r>
    <s v="20230205"/>
    <x v="1"/>
    <x v="4"/>
    <x v="1"/>
    <n v="32506.06"/>
    <n v="26"/>
  </r>
  <r>
    <s v="20230305"/>
    <x v="1"/>
    <x v="4"/>
    <x v="2"/>
    <n v="27745.65"/>
    <n v="22"/>
  </r>
  <r>
    <s v="20230405"/>
    <x v="1"/>
    <x v="4"/>
    <x v="3"/>
    <n v="41470.21"/>
    <n v="15"/>
  </r>
  <r>
    <s v="20230505"/>
    <x v="1"/>
    <x v="4"/>
    <x v="4"/>
    <n v="33967.99"/>
    <n v="18"/>
  </r>
  <r>
    <s v="20230605"/>
    <x v="1"/>
    <x v="4"/>
    <x v="5"/>
    <n v="39298.22"/>
    <n v="16"/>
  </r>
  <r>
    <s v="20230705"/>
    <x v="1"/>
    <x v="4"/>
    <x v="6"/>
    <n v="33283.57"/>
    <n v="22"/>
  </r>
  <r>
    <s v="20230805"/>
    <x v="1"/>
    <x v="4"/>
    <x v="7"/>
    <n v="36685.51"/>
    <n v="28"/>
  </r>
  <r>
    <s v="20230905"/>
    <x v="1"/>
    <x v="4"/>
    <x v="8"/>
    <n v="21191.45"/>
    <n v="23"/>
  </r>
  <r>
    <s v="20231005"/>
    <x v="1"/>
    <x v="4"/>
    <x v="9"/>
    <n v="42326.92"/>
    <n v="17"/>
  </r>
  <r>
    <s v="20231105"/>
    <x v="1"/>
    <x v="4"/>
    <x v="10"/>
    <n v="40621.43"/>
    <n v="23"/>
  </r>
  <r>
    <s v="20231205"/>
    <x v="1"/>
    <x v="4"/>
    <x v="11"/>
    <n v="28772.05"/>
    <n v="21"/>
  </r>
  <r>
    <s v="20230106"/>
    <x v="1"/>
    <x v="5"/>
    <x v="0"/>
    <n v="48356.959999999999"/>
    <n v="17"/>
  </r>
  <r>
    <s v="20230206"/>
    <x v="1"/>
    <x v="5"/>
    <x v="1"/>
    <n v="45557.1"/>
    <n v="19"/>
  </r>
  <r>
    <s v="20230306"/>
    <x v="1"/>
    <x v="5"/>
    <x v="2"/>
    <n v="37759.75"/>
    <n v="23"/>
  </r>
  <r>
    <s v="20230406"/>
    <x v="1"/>
    <x v="5"/>
    <x v="3"/>
    <n v="33471.050000000003"/>
    <n v="20"/>
  </r>
  <r>
    <s v="20230506"/>
    <x v="1"/>
    <x v="5"/>
    <x v="4"/>
    <n v="51945.79"/>
    <n v="18"/>
  </r>
  <r>
    <s v="20230606"/>
    <x v="1"/>
    <x v="5"/>
    <x v="5"/>
    <n v="54192.54"/>
    <n v="27"/>
  </r>
  <r>
    <s v="20230706"/>
    <x v="1"/>
    <x v="5"/>
    <x v="6"/>
    <n v="34957.5"/>
    <n v="16"/>
  </r>
  <r>
    <s v="20230806"/>
    <x v="1"/>
    <x v="5"/>
    <x v="7"/>
    <n v="28071.21"/>
    <n v="18"/>
  </r>
  <r>
    <s v="20230906"/>
    <x v="1"/>
    <x v="5"/>
    <x v="8"/>
    <n v="60956.47"/>
    <n v="26"/>
  </r>
  <r>
    <s v="20231006"/>
    <x v="1"/>
    <x v="5"/>
    <x v="9"/>
    <n v="25753.360000000001"/>
    <n v="16"/>
  </r>
  <r>
    <s v="20231106"/>
    <x v="1"/>
    <x v="5"/>
    <x v="10"/>
    <n v="24297.41"/>
    <n v="24"/>
  </r>
  <r>
    <s v="20231206"/>
    <x v="1"/>
    <x v="5"/>
    <x v="11"/>
    <n v="36132.120000000003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1B7950-C12E-4B7B-B5B6-E74B1BD54BD2}" name="PivotTable1" cacheId="4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J2:L7" firstHeaderRow="0" firstDataRow="1" firstDataCol="1"/>
  <pivotFields count="7">
    <pivotField numFmtId="14" showAll="0">
      <items count="231"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numFmtId="165" showAll="0"/>
    <pivotField numFmtId="165" showAll="0"/>
    <pivotField numFmtId="165" showAll="0"/>
    <pivotField dataField="1" numFmtId="165" showAll="0">
      <items count="836">
        <item x="463"/>
        <item x="460"/>
        <item x="462"/>
        <item x="464"/>
        <item x="457"/>
        <item x="458"/>
        <item x="465"/>
        <item x="459"/>
        <item x="461"/>
        <item x="456"/>
        <item x="473"/>
        <item x="472"/>
        <item x="466"/>
        <item x="474"/>
        <item x="468"/>
        <item x="455"/>
        <item x="470"/>
        <item x="467"/>
        <item x="471"/>
        <item x="453"/>
        <item x="450"/>
        <item x="477"/>
        <item x="448"/>
        <item x="449"/>
        <item x="469"/>
        <item x="475"/>
        <item x="454"/>
        <item x="476"/>
        <item x="452"/>
        <item x="478"/>
        <item x="479"/>
        <item x="451"/>
        <item x="446"/>
        <item x="481"/>
        <item x="480"/>
        <item x="447"/>
        <item x="499"/>
        <item x="445"/>
        <item x="440"/>
        <item x="482"/>
        <item x="444"/>
        <item x="483"/>
        <item x="501"/>
        <item x="443"/>
        <item x="485"/>
        <item x="492"/>
        <item x="442"/>
        <item x="484"/>
        <item x="500"/>
        <item x="489"/>
        <item x="441"/>
        <item x="486"/>
        <item x="488"/>
        <item x="491"/>
        <item x="439"/>
        <item x="490"/>
        <item x="487"/>
        <item x="497"/>
        <item x="509"/>
        <item x="502"/>
        <item x="493"/>
        <item x="496"/>
        <item x="503"/>
        <item x="498"/>
        <item x="438"/>
        <item x="436"/>
        <item x="598"/>
        <item x="504"/>
        <item x="599"/>
        <item x="524"/>
        <item x="525"/>
        <item x="510"/>
        <item x="595"/>
        <item x="507"/>
        <item x="495"/>
        <item x="437"/>
        <item x="508"/>
        <item x="596"/>
        <item x="494"/>
        <item x="511"/>
        <item x="594"/>
        <item x="506"/>
        <item x="505"/>
        <item x="597"/>
        <item x="523"/>
        <item x="604"/>
        <item x="602"/>
        <item x="526"/>
        <item x="514"/>
        <item x="601"/>
        <item x="600"/>
        <item x="624"/>
        <item x="549"/>
        <item x="513"/>
        <item x="527"/>
        <item x="548"/>
        <item x="603"/>
        <item x="542"/>
        <item x="539"/>
        <item x="512"/>
        <item x="529"/>
        <item x="522"/>
        <item x="516"/>
        <item x="605"/>
        <item x="541"/>
        <item x="518"/>
        <item x="534"/>
        <item x="517"/>
        <item x="623"/>
        <item x="544"/>
        <item x="521"/>
        <item x="515"/>
        <item x="550"/>
        <item x="528"/>
        <item x="540"/>
        <item x="537"/>
        <item x="520"/>
        <item x="543"/>
        <item x="531"/>
        <item x="592"/>
        <item x="547"/>
        <item x="533"/>
        <item x="606"/>
        <item x="536"/>
        <item x="551"/>
        <item x="538"/>
        <item x="532"/>
        <item x="519"/>
        <item x="535"/>
        <item x="530"/>
        <item x="546"/>
        <item x="545"/>
        <item x="607"/>
        <item x="564"/>
        <item x="552"/>
        <item x="608"/>
        <item x="590"/>
        <item x="588"/>
        <item x="593"/>
        <item x="621"/>
        <item x="584"/>
        <item x="572"/>
        <item x="570"/>
        <item x="553"/>
        <item x="583"/>
        <item x="558"/>
        <item x="571"/>
        <item x="585"/>
        <item x="559"/>
        <item x="554"/>
        <item x="591"/>
        <item x="622"/>
        <item x="569"/>
        <item x="620"/>
        <item x="555"/>
        <item x="573"/>
        <item x="589"/>
        <item x="568"/>
        <item x="560"/>
        <item x="557"/>
        <item x="582"/>
        <item x="587"/>
        <item x="563"/>
        <item x="619"/>
        <item x="613"/>
        <item x="616"/>
        <item x="609"/>
        <item x="577"/>
        <item x="581"/>
        <item x="576"/>
        <item x="566"/>
        <item x="574"/>
        <item x="586"/>
        <item x="575"/>
        <item x="556"/>
        <item x="561"/>
        <item x="565"/>
        <item x="614"/>
        <item x="562"/>
        <item x="612"/>
        <item x="567"/>
        <item x="580"/>
        <item x="615"/>
        <item x="617"/>
        <item x="578"/>
        <item x="579"/>
        <item x="611"/>
        <item x="618"/>
        <item x="610"/>
        <item x="834"/>
        <item x="832"/>
        <item x="789"/>
        <item x="833"/>
        <item x="791"/>
        <item x="787"/>
        <item x="792"/>
        <item x="786"/>
        <item x="831"/>
        <item x="784"/>
        <item x="830"/>
        <item x="790"/>
        <item x="783"/>
        <item x="788"/>
        <item x="782"/>
        <item x="648"/>
        <item x="793"/>
        <item x="829"/>
        <item x="781"/>
        <item x="780"/>
        <item x="649"/>
        <item x="785"/>
        <item x="823"/>
        <item x="801"/>
        <item x="799"/>
        <item x="828"/>
        <item x="798"/>
        <item x="647"/>
        <item x="824"/>
        <item x="650"/>
        <item x="800"/>
        <item x="795"/>
        <item x="803"/>
        <item x="779"/>
        <item x="646"/>
        <item x="794"/>
        <item x="827"/>
        <item x="652"/>
        <item x="804"/>
        <item x="653"/>
        <item x="802"/>
        <item x="825"/>
        <item x="822"/>
        <item x="826"/>
        <item x="778"/>
        <item x="651"/>
        <item x="762"/>
        <item x="645"/>
        <item x="665"/>
        <item x="763"/>
        <item x="757"/>
        <item x="796"/>
        <item x="775"/>
        <item x="819"/>
        <item x="797"/>
        <item x="664"/>
        <item x="654"/>
        <item x="746"/>
        <item x="758"/>
        <item x="821"/>
        <item x="774"/>
        <item x="820"/>
        <item x="663"/>
        <item x="773"/>
        <item x="776"/>
        <item x="745"/>
        <item x="771"/>
        <item x="759"/>
        <item x="810"/>
        <item x="742"/>
        <item x="805"/>
        <item x="772"/>
        <item x="751"/>
        <item x="811"/>
        <item x="806"/>
        <item x="777"/>
        <item x="753"/>
        <item x="655"/>
        <item x="814"/>
        <item x="666"/>
        <item x="747"/>
        <item x="818"/>
        <item x="670"/>
        <item x="669"/>
        <item x="755"/>
        <item x="761"/>
        <item x="812"/>
        <item x="766"/>
        <item x="765"/>
        <item x="743"/>
        <item x="754"/>
        <item x="662"/>
        <item x="764"/>
        <item x="769"/>
        <item x="657"/>
        <item x="756"/>
        <item x="752"/>
        <item x="667"/>
        <item x="644"/>
        <item x="750"/>
        <item x="767"/>
        <item x="809"/>
        <item x="744"/>
        <item x="661"/>
        <item x="808"/>
        <item x="807"/>
        <item x="770"/>
        <item x="760"/>
        <item x="741"/>
        <item x="668"/>
        <item x="768"/>
        <item x="815"/>
        <item x="639"/>
        <item x="813"/>
        <item x="658"/>
        <item x="749"/>
        <item x="817"/>
        <item x="748"/>
        <item x="672"/>
        <item x="673"/>
        <item x="656"/>
        <item x="671"/>
        <item x="660"/>
        <item x="640"/>
        <item x="641"/>
        <item x="642"/>
        <item x="643"/>
        <item x="816"/>
        <item x="739"/>
        <item x="659"/>
        <item x="637"/>
        <item x="638"/>
        <item x="730"/>
        <item x="740"/>
        <item x="692"/>
        <item x="693"/>
        <item x="688"/>
        <item x="738"/>
        <item x="690"/>
        <item x="737"/>
        <item x="736"/>
        <item x="691"/>
        <item x="723"/>
        <item x="674"/>
        <item x="694"/>
        <item x="687"/>
        <item x="729"/>
        <item x="728"/>
        <item x="722"/>
        <item x="731"/>
        <item x="732"/>
        <item x="727"/>
        <item x="735"/>
        <item x="721"/>
        <item x="733"/>
        <item x="675"/>
        <item x="689"/>
        <item x="695"/>
        <item x="676"/>
        <item x="682"/>
        <item x="681"/>
        <item x="724"/>
        <item x="679"/>
        <item x="683"/>
        <item x="636"/>
        <item x="634"/>
        <item x="720"/>
        <item x="734"/>
        <item x="677"/>
        <item x="726"/>
        <item x="635"/>
        <item x="725"/>
        <item x="680"/>
        <item x="697"/>
        <item x="633"/>
        <item x="696"/>
        <item x="699"/>
        <item x="684"/>
        <item x="686"/>
        <item x="678"/>
        <item x="698"/>
        <item x="631"/>
        <item x="702"/>
        <item x="685"/>
        <item x="700"/>
        <item x="719"/>
        <item x="630"/>
        <item x="632"/>
        <item x="703"/>
        <item x="628"/>
        <item x="627"/>
        <item x="704"/>
        <item x="626"/>
        <item x="629"/>
        <item x="625"/>
        <item x="701"/>
        <item x="717"/>
        <item x="716"/>
        <item x="713"/>
        <item x="712"/>
        <item x="718"/>
        <item x="708"/>
        <item x="711"/>
        <item x="715"/>
        <item x="714"/>
        <item x="710"/>
        <item x="705"/>
        <item x="709"/>
        <item x="707"/>
        <item x="706"/>
        <item x="403"/>
        <item x="395"/>
        <item x="396"/>
        <item x="259"/>
        <item x="402"/>
        <item x="260"/>
        <item x="261"/>
        <item x="404"/>
        <item x="262"/>
        <item x="405"/>
        <item x="258"/>
        <item x="401"/>
        <item x="394"/>
        <item x="433"/>
        <item x="406"/>
        <item x="399"/>
        <item x="408"/>
        <item x="400"/>
        <item x="409"/>
        <item x="435"/>
        <item x="407"/>
        <item x="263"/>
        <item x="397"/>
        <item x="411"/>
        <item x="398"/>
        <item x="256"/>
        <item x="410"/>
        <item x="434"/>
        <item x="257"/>
        <item x="413"/>
        <item x="264"/>
        <item x="254"/>
        <item x="412"/>
        <item x="417"/>
        <item x="432"/>
        <item x="255"/>
        <item x="416"/>
        <item x="393"/>
        <item x="415"/>
        <item x="265"/>
        <item x="414"/>
        <item x="430"/>
        <item x="431"/>
        <item x="293"/>
        <item x="292"/>
        <item x="294"/>
        <item x="291"/>
        <item x="290"/>
        <item x="266"/>
        <item x="295"/>
        <item x="429"/>
        <item x="391"/>
        <item x="296"/>
        <item x="275"/>
        <item x="323"/>
        <item x="274"/>
        <item x="324"/>
        <item x="319"/>
        <item x="276"/>
        <item x="428"/>
        <item x="297"/>
        <item x="287"/>
        <item x="325"/>
        <item x="267"/>
        <item x="328"/>
        <item x="298"/>
        <item x="280"/>
        <item x="320"/>
        <item x="288"/>
        <item x="392"/>
        <item x="289"/>
        <item x="418"/>
        <item x="252"/>
        <item x="279"/>
        <item x="269"/>
        <item x="278"/>
        <item x="286"/>
        <item x="327"/>
        <item x="390"/>
        <item x="322"/>
        <item x="251"/>
        <item x="273"/>
        <item x="277"/>
        <item x="321"/>
        <item x="326"/>
        <item x="389"/>
        <item x="268"/>
        <item x="281"/>
        <item x="421"/>
        <item x="318"/>
        <item x="253"/>
        <item x="271"/>
        <item x="426"/>
        <item x="270"/>
        <item x="272"/>
        <item x="420"/>
        <item x="317"/>
        <item x="422"/>
        <item x="329"/>
        <item x="233"/>
        <item x="301"/>
        <item x="302"/>
        <item x="425"/>
        <item x="330"/>
        <item x="299"/>
        <item x="285"/>
        <item x="427"/>
        <item x="283"/>
        <item x="282"/>
        <item x="337"/>
        <item x="300"/>
        <item x="344"/>
        <item x="424"/>
        <item x="284"/>
        <item x="386"/>
        <item x="306"/>
        <item x="303"/>
        <item x="232"/>
        <item x="334"/>
        <item x="333"/>
        <item x="235"/>
        <item x="250"/>
        <item x="343"/>
        <item x="340"/>
        <item x="423"/>
        <item x="309"/>
        <item x="314"/>
        <item x="234"/>
        <item x="313"/>
        <item x="331"/>
        <item x="230"/>
        <item x="419"/>
        <item x="348"/>
        <item x="305"/>
        <item x="316"/>
        <item x="332"/>
        <item x="345"/>
        <item x="315"/>
        <item x="335"/>
        <item x="231"/>
        <item x="339"/>
        <item x="310"/>
        <item x="342"/>
        <item x="338"/>
        <item x="304"/>
        <item x="308"/>
        <item x="336"/>
        <item x="236"/>
        <item x="311"/>
        <item x="246"/>
        <item x="247"/>
        <item x="249"/>
        <item x="347"/>
        <item x="381"/>
        <item x="307"/>
        <item x="237"/>
        <item x="227"/>
        <item x="346"/>
        <item x="383"/>
        <item x="240"/>
        <item x="248"/>
        <item x="312"/>
        <item x="384"/>
        <item x="228"/>
        <item x="229"/>
        <item x="245"/>
        <item x="341"/>
        <item x="388"/>
        <item x="387"/>
        <item x="361"/>
        <item x="244"/>
        <item x="241"/>
        <item x="239"/>
        <item x="382"/>
        <item x="349"/>
        <item x="367"/>
        <item x="380"/>
        <item x="225"/>
        <item x="364"/>
        <item x="363"/>
        <item x="238"/>
        <item x="362"/>
        <item x="366"/>
        <item x="350"/>
        <item x="242"/>
        <item x="376"/>
        <item x="226"/>
        <item x="369"/>
        <item x="224"/>
        <item x="371"/>
        <item x="385"/>
        <item x="365"/>
        <item x="368"/>
        <item x="243"/>
        <item x="370"/>
        <item x="375"/>
        <item x="372"/>
        <item x="377"/>
        <item x="223"/>
        <item x="352"/>
        <item x="353"/>
        <item x="374"/>
        <item x="351"/>
        <item x="357"/>
        <item x="360"/>
        <item x="356"/>
        <item x="378"/>
        <item x="379"/>
        <item x="220"/>
        <item x="354"/>
        <item x="355"/>
        <item x="359"/>
        <item x="222"/>
        <item x="221"/>
        <item x="373"/>
        <item x="217"/>
        <item x="219"/>
        <item x="358"/>
        <item x="218"/>
        <item x="175"/>
        <item x="176"/>
        <item x="216"/>
        <item x="215"/>
        <item x="173"/>
        <item x="208"/>
        <item x="171"/>
        <item x="214"/>
        <item x="167"/>
        <item x="174"/>
        <item x="168"/>
        <item x="177"/>
        <item x="209"/>
        <item x="170"/>
        <item x="166"/>
        <item x="164"/>
        <item x="165"/>
        <item x="172"/>
        <item x="213"/>
        <item x="207"/>
        <item x="212"/>
        <item x="186"/>
        <item x="184"/>
        <item x="169"/>
        <item x="210"/>
        <item x="163"/>
        <item x="183"/>
        <item x="211"/>
        <item x="185"/>
        <item x="179"/>
        <item x="182"/>
        <item x="178"/>
        <item x="188"/>
        <item x="146"/>
        <item x="189"/>
        <item x="205"/>
        <item x="140"/>
        <item x="204"/>
        <item x="162"/>
        <item x="202"/>
        <item x="206"/>
        <item x="147"/>
        <item x="187"/>
        <item x="141"/>
        <item x="158"/>
        <item x="154"/>
        <item x="23"/>
        <item x="157"/>
        <item x="159"/>
        <item x="180"/>
        <item x="133"/>
        <item x="181"/>
        <item x="156"/>
        <item x="142"/>
        <item x="155"/>
        <item x="203"/>
        <item x="137"/>
        <item x="161"/>
        <item x="24"/>
        <item x="127"/>
        <item x="201"/>
        <item x="145"/>
        <item x="160"/>
        <item x="139"/>
        <item x="135"/>
        <item x="150"/>
        <item x="138"/>
        <item x="136"/>
        <item x="149"/>
        <item x="194"/>
        <item x="148"/>
        <item x="134"/>
        <item x="22"/>
        <item x="126"/>
        <item x="190"/>
        <item x="128"/>
        <item x="153"/>
        <item x="152"/>
        <item x="151"/>
        <item x="132"/>
        <item x="143"/>
        <item x="197"/>
        <item x="144"/>
        <item x="25"/>
        <item x="195"/>
        <item x="21"/>
        <item x="200"/>
        <item x="123"/>
        <item x="193"/>
        <item x="192"/>
        <item x="130"/>
        <item x="198"/>
        <item x="27"/>
        <item x="129"/>
        <item x="131"/>
        <item x="125"/>
        <item x="124"/>
        <item x="191"/>
        <item x="28"/>
        <item x="20"/>
        <item x="196"/>
        <item x="41"/>
        <item x="122"/>
        <item x="26"/>
        <item x="199"/>
        <item x="39"/>
        <item x="40"/>
        <item x="29"/>
        <item x="46"/>
        <item x="45"/>
        <item x="42"/>
        <item x="120"/>
        <item x="43"/>
        <item x="118"/>
        <item x="121"/>
        <item x="38"/>
        <item x="19"/>
        <item x="44"/>
        <item x="30"/>
        <item x="119"/>
        <item x="33"/>
        <item x="48"/>
        <item x="117"/>
        <item x="116"/>
        <item x="49"/>
        <item x="108"/>
        <item x="14"/>
        <item x="37"/>
        <item x="47"/>
        <item x="34"/>
        <item x="109"/>
        <item x="18"/>
        <item x="17"/>
        <item x="36"/>
        <item x="115"/>
        <item x="32"/>
        <item x="15"/>
        <item x="16"/>
        <item x="31"/>
        <item x="35"/>
        <item x="72"/>
        <item x="107"/>
        <item x="106"/>
        <item x="71"/>
        <item x="67"/>
        <item x="12"/>
        <item x="114"/>
        <item x="13"/>
        <item x="110"/>
        <item x="69"/>
        <item x="105"/>
        <item x="100"/>
        <item x="111"/>
        <item x="70"/>
        <item x="101"/>
        <item x="50"/>
        <item x="73"/>
        <item x="66"/>
        <item x="99"/>
        <item x="112"/>
        <item x="65"/>
        <item x="68"/>
        <item x="113"/>
        <item x="102"/>
        <item x="104"/>
        <item x="74"/>
        <item x="51"/>
        <item x="98"/>
        <item x="103"/>
        <item x="53"/>
        <item x="52"/>
        <item x="59"/>
        <item x="58"/>
        <item x="56"/>
        <item x="55"/>
        <item x="76"/>
        <item x="60"/>
        <item x="78"/>
        <item x="77"/>
        <item x="11"/>
        <item x="97"/>
        <item x="9"/>
        <item x="10"/>
        <item x="57"/>
        <item x="75"/>
        <item x="8"/>
        <item x="64"/>
        <item x="61"/>
        <item x="79"/>
        <item x="54"/>
        <item x="81"/>
        <item x="63"/>
        <item x="95"/>
        <item x="6"/>
        <item x="96"/>
        <item x="82"/>
        <item x="80"/>
        <item x="62"/>
        <item x="7"/>
        <item x="94"/>
        <item x="3"/>
        <item x="5"/>
        <item x="2"/>
        <item x="86"/>
        <item x="1"/>
        <item x="4"/>
        <item x="0"/>
        <item x="90"/>
        <item x="91"/>
        <item x="89"/>
        <item x="93"/>
        <item x="88"/>
        <item x="87"/>
        <item x="92"/>
        <item x="85"/>
        <item x="83"/>
        <item x="84"/>
        <item t="default"/>
      </items>
    </pivotField>
    <pivotField dataField="1" numFmtId="3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Close" fld="5" subtotal="average" baseField="1" baseItem="0" numFmtId="165"/>
    <dataField name="Sum of Volume" fld="6" baseField="1" baseItem="0" numFmtId="3"/>
  </dataFields>
  <pivotTableStyleInfo name="PivotStyleLight16" showRowHeaders="1" showColHeaders="1" showRowStripes="0" showColStripes="0" showLastColumn="1"/>
  <filters count="1">
    <filter fld="0" type="dateBetween" evalOrder="-1" id="4" name="Date">
      <autoFilter ref="A1">
        <filterColumn colId="0">
          <customFilters and="1">
            <customFilter operator="greaterThanOrEqual" val="45017"/>
            <customFilter operator="lessThanOrEqual" val="45077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0A6E64-A3FA-4D80-88B6-256A55E31E3D}" name="PivotTable3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I19:P25" firstHeaderRow="1" firstDataRow="2" firstDataCol="1"/>
  <pivotFields count="9"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numFmtId="16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65" showAll="0"/>
    <pivotField dataField="1" showAll="0"/>
    <pivotField showAll="0" defaultSubtotal="0"/>
    <pivotField showAll="0" defaultSubtotal="0"/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1">
    <field x="8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Days Worked" fld="5" baseField="0" baseItem="0"/>
  </dataFields>
  <chartFormats count="6">
    <chartFormat chart="0" format="0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7C4C2B-4581-47DA-87AF-A1299E9E3A19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I3:L17" firstHeaderRow="1" firstDataRow="2" firstDataCol="1"/>
  <pivotFields count="9">
    <pivotField showAll="0"/>
    <pivotField axis="axisCol" showAll="0">
      <items count="3">
        <item x="0"/>
        <item x="1"/>
        <item t="default"/>
      </items>
    </pivotField>
    <pivotField showAll="0"/>
    <pivotField axis="axisRow" numFmtId="16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5"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Sales" fld="4" baseField="0" baseItem="0"/>
  </dataFields>
  <chartFormats count="2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E03B15B3-A489-4373-A0EF-C9E95805DD26}" sourceName="Date">
  <pivotTables>
    <pivotTable tabId="47" name="PivotTable1"/>
  </pivotTables>
  <state minimalRefreshVersion="6" lastRefreshVersion="6" pivotCacheId="2078862520" filterType="dateBetween">
    <selection startDate="2023-04-01T00:00:00" endDate="2023-05-31T00:00:00"/>
    <bounds startDate="2023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8DB374EF-F9DE-463C-914A-93C833A2857D}" cache="NativeTimeline_Date" caption="Date" level="2" selectionLevel="2" scrollPosition="2023-01-26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9937-4607-4467-8014-FE92103FBA81}">
  <dimension ref="B1:N73"/>
  <sheetViews>
    <sheetView tabSelected="1" zoomScaleNormal="100" workbookViewId="0"/>
  </sheetViews>
  <sheetFormatPr defaultRowHeight="14.5" x14ac:dyDescent="0.35"/>
  <cols>
    <col min="1" max="1" width="3.54296875" style="3" customWidth="1"/>
    <col min="2" max="2" width="15.6328125" style="3" customWidth="1"/>
    <col min="3" max="3" width="40.6328125" style="3" customWidth="1"/>
    <col min="4" max="4" width="15.6328125" style="3" customWidth="1"/>
    <col min="5" max="8" width="8.6328125" style="3" customWidth="1"/>
    <col min="9" max="9" width="3.453125" style="3" customWidth="1"/>
    <col min="10" max="14" width="16.6328125" style="3" customWidth="1"/>
    <col min="15" max="16384" width="8.7265625" style="3"/>
  </cols>
  <sheetData>
    <row r="1" spans="2:14" ht="20" customHeight="1" x14ac:dyDescent="0.35"/>
    <row r="2" spans="2:14" ht="20" customHeight="1" x14ac:dyDescent="0.35">
      <c r="B2" s="54" t="s">
        <v>232</v>
      </c>
      <c r="C2" s="54"/>
      <c r="D2" s="54"/>
      <c r="E2" s="54"/>
      <c r="F2" s="54"/>
      <c r="G2" s="54"/>
      <c r="H2" s="54"/>
      <c r="J2" s="54" t="s">
        <v>147</v>
      </c>
      <c r="K2" s="54"/>
      <c r="L2" s="54"/>
      <c r="M2" s="54"/>
      <c r="N2" s="54"/>
    </row>
    <row r="3" spans="2:14" ht="20" customHeight="1" thickBot="1" x14ac:dyDescent="0.4"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19" t="s">
        <v>151</v>
      </c>
      <c r="H3" s="19" t="s">
        <v>32</v>
      </c>
      <c r="J3" s="19" t="s">
        <v>148</v>
      </c>
      <c r="K3" s="19" t="s">
        <v>37</v>
      </c>
      <c r="L3" s="19" t="s">
        <v>34</v>
      </c>
      <c r="M3" s="19" t="s">
        <v>36</v>
      </c>
      <c r="N3" s="19" t="s">
        <v>39</v>
      </c>
    </row>
    <row r="4" spans="2:14" ht="20" customHeight="1" thickTop="1" x14ac:dyDescent="0.35">
      <c r="B4" s="7" t="s">
        <v>106</v>
      </c>
      <c r="C4" s="7" t="s">
        <v>107</v>
      </c>
      <c r="D4" s="14" t="s">
        <v>34</v>
      </c>
      <c r="E4" s="27">
        <v>1</v>
      </c>
      <c r="F4" s="7">
        <v>7</v>
      </c>
      <c r="G4" s="7">
        <v>24</v>
      </c>
      <c r="H4" s="7">
        <v>0</v>
      </c>
      <c r="J4" s="50">
        <f>COUNTA(B4:B58)</f>
        <v>55</v>
      </c>
      <c r="K4" s="50">
        <f>COUNTIFS($D$4:$D$58,K3)</f>
        <v>29</v>
      </c>
      <c r="L4" s="50">
        <f>COUNTIFS($D$4:$D$58,L3)</f>
        <v>10</v>
      </c>
      <c r="M4" s="50">
        <f>COUNTIFS($D$4:$D$58,M3)</f>
        <v>6</v>
      </c>
      <c r="N4" s="50">
        <f>COUNTIFS($D$4:$D$58,N3)</f>
        <v>10</v>
      </c>
    </row>
    <row r="5" spans="2:14" ht="20" customHeight="1" x14ac:dyDescent="0.35">
      <c r="B5" s="8" t="s">
        <v>83</v>
      </c>
      <c r="C5" s="8" t="s">
        <v>63</v>
      </c>
      <c r="D5" s="15" t="s">
        <v>37</v>
      </c>
      <c r="E5" s="28">
        <v>1</v>
      </c>
      <c r="F5" s="8">
        <v>11</v>
      </c>
      <c r="G5" s="8">
        <v>24</v>
      </c>
      <c r="H5" s="8">
        <v>0</v>
      </c>
      <c r="J5" s="53"/>
      <c r="K5" s="53"/>
      <c r="L5" s="53"/>
      <c r="M5" s="53"/>
      <c r="N5" s="53"/>
    </row>
    <row r="6" spans="2:14" ht="20" customHeight="1" x14ac:dyDescent="0.35">
      <c r="B6" s="8" t="s">
        <v>47</v>
      </c>
      <c r="C6" s="8" t="s">
        <v>48</v>
      </c>
      <c r="D6" s="15" t="s">
        <v>37</v>
      </c>
      <c r="E6" s="28">
        <v>0.5</v>
      </c>
      <c r="F6" s="8">
        <v>16</v>
      </c>
      <c r="G6" s="8">
        <v>24</v>
      </c>
      <c r="H6" s="8">
        <v>0</v>
      </c>
    </row>
    <row r="7" spans="2:14" ht="20" customHeight="1" x14ac:dyDescent="0.35">
      <c r="B7" s="8" t="s">
        <v>45</v>
      </c>
      <c r="C7" s="8" t="s">
        <v>46</v>
      </c>
      <c r="D7" s="15" t="s">
        <v>37</v>
      </c>
      <c r="E7" s="28">
        <v>0.5</v>
      </c>
      <c r="F7" s="8">
        <v>22</v>
      </c>
      <c r="G7" s="8">
        <v>24</v>
      </c>
      <c r="H7" s="8">
        <v>0</v>
      </c>
    </row>
    <row r="8" spans="2:14" ht="20" customHeight="1" x14ac:dyDescent="0.35">
      <c r="B8" s="8" t="s">
        <v>61</v>
      </c>
      <c r="C8" s="8" t="s">
        <v>62</v>
      </c>
      <c r="D8" s="15" t="s">
        <v>37</v>
      </c>
      <c r="E8" s="28">
        <v>1</v>
      </c>
      <c r="F8" s="8">
        <v>16</v>
      </c>
      <c r="G8" s="8">
        <v>23</v>
      </c>
      <c r="H8" s="8">
        <v>0</v>
      </c>
      <c r="J8" s="54" t="s">
        <v>149</v>
      </c>
      <c r="K8" s="54"/>
      <c r="L8" s="54"/>
      <c r="M8" s="54"/>
      <c r="N8" s="54"/>
    </row>
    <row r="9" spans="2:14" ht="20" customHeight="1" thickBot="1" x14ac:dyDescent="0.4">
      <c r="B9" s="8" t="s">
        <v>115</v>
      </c>
      <c r="C9" s="8" t="s">
        <v>116</v>
      </c>
      <c r="D9" s="15" t="s">
        <v>34</v>
      </c>
      <c r="E9" s="28">
        <v>1</v>
      </c>
      <c r="F9" s="8">
        <v>20</v>
      </c>
      <c r="G9" s="8">
        <v>23</v>
      </c>
      <c r="H9" s="8">
        <v>0</v>
      </c>
      <c r="J9" s="19" t="s">
        <v>148</v>
      </c>
      <c r="K9" s="19" t="s">
        <v>37</v>
      </c>
      <c r="L9" s="19" t="s">
        <v>34</v>
      </c>
      <c r="M9" s="19" t="s">
        <v>36</v>
      </c>
      <c r="N9" s="19" t="s">
        <v>39</v>
      </c>
    </row>
    <row r="10" spans="2:14" ht="20" customHeight="1" thickTop="1" x14ac:dyDescent="0.35">
      <c r="B10" s="8" t="s">
        <v>51</v>
      </c>
      <c r="C10" s="8" t="s">
        <v>52</v>
      </c>
      <c r="D10" s="15" t="s">
        <v>37</v>
      </c>
      <c r="E10" s="28">
        <v>1</v>
      </c>
      <c r="F10" s="8">
        <v>22</v>
      </c>
      <c r="G10" s="8">
        <v>23</v>
      </c>
      <c r="H10" s="8">
        <v>0</v>
      </c>
      <c r="J10" s="50">
        <f>SUM(F4:F58)</f>
        <v>707</v>
      </c>
      <c r="K10" s="50">
        <f>SUMIFS($F$4:$F$58,$D$4:$D$58,K9)</f>
        <v>389</v>
      </c>
      <c r="L10" s="50">
        <f>SUMIFS($F$4:$F$58,$D$4:$D$58,L9)</f>
        <v>129</v>
      </c>
      <c r="M10" s="50">
        <f>SUMIFS($F$4:$F$58,$D$4:$D$58,M9)</f>
        <v>81</v>
      </c>
      <c r="N10" s="50">
        <f>SUMIFS($F$4:$F$58,$D$4:$D$58,N9)</f>
        <v>108</v>
      </c>
    </row>
    <row r="11" spans="2:14" ht="20" customHeight="1" x14ac:dyDescent="0.35">
      <c r="B11" s="8" t="s">
        <v>92</v>
      </c>
      <c r="C11" s="8" t="s">
        <v>73</v>
      </c>
      <c r="D11" s="15" t="s">
        <v>37</v>
      </c>
      <c r="E11" s="28">
        <v>1</v>
      </c>
      <c r="F11" s="8">
        <v>10</v>
      </c>
      <c r="G11" s="8">
        <v>22</v>
      </c>
      <c r="H11" s="8">
        <v>0</v>
      </c>
      <c r="J11" s="53"/>
      <c r="K11" s="53"/>
      <c r="L11" s="53"/>
      <c r="M11" s="53"/>
      <c r="N11" s="53"/>
    </row>
    <row r="12" spans="2:14" ht="20" customHeight="1" x14ac:dyDescent="0.35">
      <c r="B12" s="8" t="s">
        <v>82</v>
      </c>
      <c r="C12" s="8" t="s">
        <v>59</v>
      </c>
      <c r="D12" s="15" t="s">
        <v>37</v>
      </c>
      <c r="E12" s="28">
        <v>1</v>
      </c>
      <c r="F12" s="8">
        <v>12</v>
      </c>
      <c r="G12" s="8">
        <v>22</v>
      </c>
      <c r="H12" s="8">
        <v>0</v>
      </c>
    </row>
    <row r="13" spans="2:14" ht="20" customHeight="1" x14ac:dyDescent="0.35">
      <c r="B13" s="8" t="s">
        <v>121</v>
      </c>
      <c r="C13" s="8" t="s">
        <v>40</v>
      </c>
      <c r="D13" s="15" t="s">
        <v>36</v>
      </c>
      <c r="E13" s="28">
        <v>1</v>
      </c>
      <c r="F13" s="8">
        <v>15</v>
      </c>
      <c r="G13" s="8">
        <v>22</v>
      </c>
      <c r="H13" s="8">
        <v>0</v>
      </c>
    </row>
    <row r="14" spans="2:14" ht="20" customHeight="1" x14ac:dyDescent="0.35">
      <c r="B14" s="8" t="s">
        <v>139</v>
      </c>
      <c r="C14" s="8" t="s">
        <v>140</v>
      </c>
      <c r="D14" s="15" t="s">
        <v>39</v>
      </c>
      <c r="E14" s="28">
        <v>1</v>
      </c>
      <c r="F14" s="8">
        <v>22</v>
      </c>
      <c r="G14" s="8">
        <v>22</v>
      </c>
      <c r="H14" s="8">
        <v>2</v>
      </c>
      <c r="J14" s="54" t="s">
        <v>150</v>
      </c>
      <c r="K14" s="54"/>
      <c r="L14" s="54"/>
      <c r="M14" s="54"/>
      <c r="N14" s="54"/>
    </row>
    <row r="15" spans="2:14" ht="20" customHeight="1" thickBot="1" x14ac:dyDescent="0.4">
      <c r="B15" s="8" t="s">
        <v>143</v>
      </c>
      <c r="C15" s="8" t="s">
        <v>144</v>
      </c>
      <c r="D15" s="15" t="s">
        <v>39</v>
      </c>
      <c r="E15" s="28">
        <v>1</v>
      </c>
      <c r="F15" s="8">
        <v>5</v>
      </c>
      <c r="G15" s="8">
        <v>21</v>
      </c>
      <c r="H15" s="8">
        <v>0</v>
      </c>
      <c r="J15" s="19" t="s">
        <v>27</v>
      </c>
      <c r="K15" s="19" t="s">
        <v>28</v>
      </c>
      <c r="L15" s="19" t="s">
        <v>30</v>
      </c>
      <c r="M15" s="19" t="s">
        <v>31</v>
      </c>
      <c r="N15" s="19" t="s">
        <v>32</v>
      </c>
    </row>
    <row r="16" spans="2:14" ht="20" customHeight="1" thickTop="1" x14ac:dyDescent="0.35">
      <c r="B16" s="8" t="s">
        <v>98</v>
      </c>
      <c r="C16" s="8" t="s">
        <v>81</v>
      </c>
      <c r="D16" s="15" t="s">
        <v>37</v>
      </c>
      <c r="E16" s="28">
        <v>1</v>
      </c>
      <c r="F16" s="8">
        <v>7</v>
      </c>
      <c r="G16" s="8">
        <v>21</v>
      </c>
      <c r="H16" s="8">
        <v>0</v>
      </c>
      <c r="J16" s="50" t="s">
        <v>114</v>
      </c>
      <c r="K16" s="50" t="str">
        <f>VLOOKUP($J16,$B$4:$H$58,2,0)</f>
        <v>Game Theory</v>
      </c>
      <c r="L16" s="50">
        <f>VLOOKUP($J16,$B$4:$H$58,4,0)</f>
        <v>1</v>
      </c>
      <c r="M16" s="50">
        <f>VLOOKUP($J16,$B$4:$H$58,5,0)</f>
        <v>18</v>
      </c>
      <c r="N16" s="50">
        <f>VLOOKUP($J16,$B$4:$H$58,7,0)</f>
        <v>5</v>
      </c>
    </row>
    <row r="17" spans="2:14" ht="20" customHeight="1" x14ac:dyDescent="0.35">
      <c r="B17" s="8" t="s">
        <v>68</v>
      </c>
      <c r="C17" s="8" t="s">
        <v>60</v>
      </c>
      <c r="D17" s="15" t="s">
        <v>37</v>
      </c>
      <c r="E17" s="28">
        <v>0.5</v>
      </c>
      <c r="F17" s="8">
        <v>14</v>
      </c>
      <c r="G17" s="8">
        <v>21</v>
      </c>
      <c r="H17" s="8">
        <v>0</v>
      </c>
      <c r="J17" s="51"/>
      <c r="K17" s="51"/>
      <c r="L17" s="51"/>
      <c r="M17" s="51"/>
      <c r="N17" s="51"/>
    </row>
    <row r="18" spans="2:14" ht="20" customHeight="1" x14ac:dyDescent="0.35">
      <c r="B18" s="8" t="s">
        <v>108</v>
      </c>
      <c r="C18" s="8" t="s">
        <v>109</v>
      </c>
      <c r="D18" s="15" t="s">
        <v>34</v>
      </c>
      <c r="E18" s="28">
        <v>1</v>
      </c>
      <c r="F18" s="8">
        <v>15</v>
      </c>
      <c r="G18" s="8">
        <v>21</v>
      </c>
      <c r="H18" s="8">
        <v>0</v>
      </c>
      <c r="J18" s="52" t="s">
        <v>47</v>
      </c>
      <c r="K18" s="57" t="str">
        <f>VLOOKUP($J18,$B$4:$H$58,2,0)</f>
        <v>Organizational Behavior and Management</v>
      </c>
      <c r="L18" s="57">
        <f>VLOOKUP($J18,$B$4:$H$58,4,0)</f>
        <v>0.5</v>
      </c>
      <c r="M18" s="57">
        <f>VLOOKUP($J18,$B$4:$H$58,5,0)</f>
        <v>16</v>
      </c>
      <c r="N18" s="57">
        <f>VLOOKUP($J18,$B$4:$H$58,7,0)</f>
        <v>0</v>
      </c>
    </row>
    <row r="19" spans="2:14" ht="20" customHeight="1" x14ac:dyDescent="0.35">
      <c r="B19" s="8" t="s">
        <v>124</v>
      </c>
      <c r="C19" s="8" t="s">
        <v>125</v>
      </c>
      <c r="D19" s="15" t="s">
        <v>36</v>
      </c>
      <c r="E19" s="28">
        <v>1</v>
      </c>
      <c r="F19" s="8">
        <v>18</v>
      </c>
      <c r="G19" s="8">
        <v>21</v>
      </c>
      <c r="H19" s="8">
        <v>0</v>
      </c>
      <c r="J19" s="53"/>
      <c r="K19" s="58"/>
      <c r="L19" s="58"/>
      <c r="M19" s="58"/>
      <c r="N19" s="58"/>
    </row>
    <row r="20" spans="2:14" ht="20" customHeight="1" x14ac:dyDescent="0.35">
      <c r="B20" s="8" t="s">
        <v>41</v>
      </c>
      <c r="C20" s="8" t="s">
        <v>42</v>
      </c>
      <c r="D20" s="15" t="s">
        <v>37</v>
      </c>
      <c r="E20" s="28">
        <v>0.5</v>
      </c>
      <c r="F20" s="8">
        <v>19</v>
      </c>
      <c r="G20" s="8">
        <v>21</v>
      </c>
      <c r="H20" s="8">
        <v>0</v>
      </c>
    </row>
    <row r="21" spans="2:14" ht="20" customHeight="1" x14ac:dyDescent="0.35">
      <c r="B21" s="8" t="s">
        <v>102</v>
      </c>
      <c r="C21" s="8" t="s">
        <v>103</v>
      </c>
      <c r="D21" s="15" t="s">
        <v>34</v>
      </c>
      <c r="E21" s="28">
        <v>1</v>
      </c>
      <c r="F21" s="8">
        <v>3</v>
      </c>
      <c r="G21" s="8">
        <v>20</v>
      </c>
      <c r="H21" s="8">
        <v>0</v>
      </c>
    </row>
    <row r="22" spans="2:14" ht="20" customHeight="1" x14ac:dyDescent="0.35">
      <c r="B22" s="8" t="s">
        <v>110</v>
      </c>
      <c r="C22" s="8" t="s">
        <v>111</v>
      </c>
      <c r="D22" s="15" t="s">
        <v>34</v>
      </c>
      <c r="E22" s="28">
        <v>1</v>
      </c>
      <c r="F22" s="8">
        <v>12</v>
      </c>
      <c r="G22" s="8">
        <v>20</v>
      </c>
      <c r="H22" s="8">
        <v>0</v>
      </c>
    </row>
    <row r="23" spans="2:14" ht="20" customHeight="1" x14ac:dyDescent="0.35">
      <c r="B23" s="8" t="s">
        <v>104</v>
      </c>
      <c r="C23" s="8" t="s">
        <v>105</v>
      </c>
      <c r="D23" s="15" t="s">
        <v>34</v>
      </c>
      <c r="E23" s="28">
        <v>1</v>
      </c>
      <c r="F23" s="8">
        <v>20</v>
      </c>
      <c r="G23" s="8">
        <v>20</v>
      </c>
      <c r="H23" s="8">
        <v>0</v>
      </c>
    </row>
    <row r="24" spans="2:14" ht="20" customHeight="1" x14ac:dyDescent="0.35">
      <c r="B24" s="8" t="s">
        <v>120</v>
      </c>
      <c r="C24" s="8" t="s">
        <v>35</v>
      </c>
      <c r="D24" s="15" t="s">
        <v>36</v>
      </c>
      <c r="E24" s="28">
        <v>1</v>
      </c>
      <c r="F24" s="8">
        <v>4</v>
      </c>
      <c r="G24" s="8">
        <v>19</v>
      </c>
      <c r="H24" s="8">
        <v>0</v>
      </c>
    </row>
    <row r="25" spans="2:14" ht="20" customHeight="1" x14ac:dyDescent="0.35">
      <c r="B25" s="8" t="s">
        <v>78</v>
      </c>
      <c r="C25" s="8" t="s">
        <v>79</v>
      </c>
      <c r="D25" s="15" t="s">
        <v>37</v>
      </c>
      <c r="E25" s="28">
        <v>1</v>
      </c>
      <c r="F25" s="8">
        <v>13</v>
      </c>
      <c r="G25" s="8">
        <v>19</v>
      </c>
      <c r="H25" s="8">
        <v>0</v>
      </c>
    </row>
    <row r="26" spans="2:14" ht="20" customHeight="1" x14ac:dyDescent="0.35">
      <c r="B26" s="8" t="s">
        <v>141</v>
      </c>
      <c r="C26" s="8" t="s">
        <v>142</v>
      </c>
      <c r="D26" s="15" t="s">
        <v>39</v>
      </c>
      <c r="E26" s="28">
        <v>1</v>
      </c>
      <c r="F26" s="8">
        <v>15</v>
      </c>
      <c r="G26" s="8">
        <v>19</v>
      </c>
      <c r="H26" s="8">
        <v>0</v>
      </c>
    </row>
    <row r="27" spans="2:14" ht="20" customHeight="1" x14ac:dyDescent="0.35">
      <c r="B27" s="8" t="s">
        <v>133</v>
      </c>
      <c r="C27" s="8" t="s">
        <v>134</v>
      </c>
      <c r="D27" s="15" t="s">
        <v>39</v>
      </c>
      <c r="E27" s="28">
        <v>0.5</v>
      </c>
      <c r="F27" s="8">
        <v>16</v>
      </c>
      <c r="G27" s="8">
        <v>19</v>
      </c>
      <c r="H27" s="8">
        <v>0</v>
      </c>
    </row>
    <row r="28" spans="2:14" ht="20" customHeight="1" x14ac:dyDescent="0.35">
      <c r="B28" s="8" t="s">
        <v>97</v>
      </c>
      <c r="C28" s="8" t="s">
        <v>80</v>
      </c>
      <c r="D28" s="15" t="s">
        <v>37</v>
      </c>
      <c r="E28" s="28">
        <v>1</v>
      </c>
      <c r="F28" s="8">
        <v>16</v>
      </c>
      <c r="G28" s="8">
        <v>19</v>
      </c>
      <c r="H28" s="8">
        <v>0</v>
      </c>
    </row>
    <row r="29" spans="2:14" ht="20" customHeight="1" x14ac:dyDescent="0.35">
      <c r="B29" s="8" t="s">
        <v>95</v>
      </c>
      <c r="C29" s="8" t="s">
        <v>76</v>
      </c>
      <c r="D29" s="15" t="s">
        <v>37</v>
      </c>
      <c r="E29" s="28">
        <v>1</v>
      </c>
      <c r="F29" s="8">
        <v>18</v>
      </c>
      <c r="G29" s="8">
        <v>19</v>
      </c>
      <c r="H29" s="8">
        <v>0</v>
      </c>
    </row>
    <row r="30" spans="2:14" ht="20" customHeight="1" x14ac:dyDescent="0.35">
      <c r="B30" s="8" t="s">
        <v>122</v>
      </c>
      <c r="C30" s="8" t="s">
        <v>123</v>
      </c>
      <c r="D30" s="15" t="s">
        <v>36</v>
      </c>
      <c r="E30" s="28">
        <v>1</v>
      </c>
      <c r="F30" s="8">
        <v>19</v>
      </c>
      <c r="G30" s="8">
        <v>19</v>
      </c>
      <c r="H30" s="8">
        <v>3</v>
      </c>
    </row>
    <row r="31" spans="2:14" ht="20" customHeight="1" x14ac:dyDescent="0.35">
      <c r="B31" s="8" t="s">
        <v>85</v>
      </c>
      <c r="C31" s="8" t="s">
        <v>65</v>
      </c>
      <c r="D31" s="15" t="s">
        <v>37</v>
      </c>
      <c r="E31" s="28">
        <v>1</v>
      </c>
      <c r="F31" s="8">
        <v>19</v>
      </c>
      <c r="G31" s="8">
        <v>19</v>
      </c>
      <c r="H31" s="8">
        <v>0</v>
      </c>
    </row>
    <row r="32" spans="2:14" ht="20" customHeight="1" x14ac:dyDescent="0.35">
      <c r="B32" s="8" t="s">
        <v>86</v>
      </c>
      <c r="C32" s="8" t="s">
        <v>66</v>
      </c>
      <c r="D32" s="15" t="s">
        <v>37</v>
      </c>
      <c r="E32" s="28">
        <v>1</v>
      </c>
      <c r="F32" s="8">
        <v>19</v>
      </c>
      <c r="G32" s="8">
        <v>19</v>
      </c>
      <c r="H32" s="8">
        <v>4</v>
      </c>
    </row>
    <row r="33" spans="2:8" ht="20" customHeight="1" x14ac:dyDescent="0.35">
      <c r="B33" s="8" t="s">
        <v>128</v>
      </c>
      <c r="C33" s="8" t="s">
        <v>38</v>
      </c>
      <c r="D33" s="15" t="s">
        <v>39</v>
      </c>
      <c r="E33" s="28">
        <v>1</v>
      </c>
      <c r="F33" s="8">
        <v>3</v>
      </c>
      <c r="G33" s="8">
        <v>18</v>
      </c>
      <c r="H33" s="8">
        <v>0</v>
      </c>
    </row>
    <row r="34" spans="2:8" ht="20" customHeight="1" x14ac:dyDescent="0.35">
      <c r="B34" s="8" t="s">
        <v>89</v>
      </c>
      <c r="C34" s="8" t="s">
        <v>70</v>
      </c>
      <c r="D34" s="15" t="s">
        <v>37</v>
      </c>
      <c r="E34" s="28">
        <v>1</v>
      </c>
      <c r="F34" s="8">
        <v>7</v>
      </c>
      <c r="G34" s="8">
        <v>18</v>
      </c>
      <c r="H34" s="8">
        <v>0</v>
      </c>
    </row>
    <row r="35" spans="2:8" ht="20" customHeight="1" x14ac:dyDescent="0.35">
      <c r="B35" s="8" t="s">
        <v>43</v>
      </c>
      <c r="C35" s="8" t="s">
        <v>44</v>
      </c>
      <c r="D35" s="15" t="s">
        <v>37</v>
      </c>
      <c r="E35" s="28">
        <v>1</v>
      </c>
      <c r="F35" s="8">
        <v>10</v>
      </c>
      <c r="G35" s="8">
        <v>18</v>
      </c>
      <c r="H35" s="8">
        <v>0</v>
      </c>
    </row>
    <row r="36" spans="2:8" ht="20" customHeight="1" x14ac:dyDescent="0.35">
      <c r="B36" s="8" t="s">
        <v>114</v>
      </c>
      <c r="C36" s="8" t="s">
        <v>117</v>
      </c>
      <c r="D36" s="15" t="s">
        <v>34</v>
      </c>
      <c r="E36" s="28">
        <v>1</v>
      </c>
      <c r="F36" s="8">
        <v>18</v>
      </c>
      <c r="G36" s="8">
        <v>18</v>
      </c>
      <c r="H36" s="8">
        <v>5</v>
      </c>
    </row>
    <row r="37" spans="2:8" ht="20" customHeight="1" x14ac:dyDescent="0.35">
      <c r="B37" s="8" t="s">
        <v>93</v>
      </c>
      <c r="C37" s="8" t="s">
        <v>74</v>
      </c>
      <c r="D37" s="15" t="s">
        <v>37</v>
      </c>
      <c r="E37" s="28">
        <v>1</v>
      </c>
      <c r="F37" s="8">
        <v>12</v>
      </c>
      <c r="G37" s="8">
        <v>16</v>
      </c>
      <c r="H37" s="8">
        <v>0</v>
      </c>
    </row>
    <row r="38" spans="2:8" ht="20" customHeight="1" x14ac:dyDescent="0.35">
      <c r="B38" s="8" t="s">
        <v>91</v>
      </c>
      <c r="C38" s="8" t="s">
        <v>72</v>
      </c>
      <c r="D38" s="15" t="s">
        <v>37</v>
      </c>
      <c r="E38" s="28">
        <v>1</v>
      </c>
      <c r="F38" s="8">
        <v>14</v>
      </c>
      <c r="G38" s="8">
        <v>16</v>
      </c>
      <c r="H38" s="8">
        <v>0</v>
      </c>
    </row>
    <row r="39" spans="2:8" ht="20" customHeight="1" x14ac:dyDescent="0.35">
      <c r="B39" s="8" t="s">
        <v>137</v>
      </c>
      <c r="C39" s="8" t="s">
        <v>138</v>
      </c>
      <c r="D39" s="15" t="s">
        <v>39</v>
      </c>
      <c r="E39" s="28">
        <v>0.5</v>
      </c>
      <c r="F39" s="8">
        <v>16</v>
      </c>
      <c r="G39" s="8">
        <v>16</v>
      </c>
      <c r="H39" s="8">
        <v>3</v>
      </c>
    </row>
    <row r="40" spans="2:8" ht="20" customHeight="1" x14ac:dyDescent="0.35">
      <c r="B40" s="8" t="s">
        <v>57</v>
      </c>
      <c r="C40" s="8" t="s">
        <v>58</v>
      </c>
      <c r="D40" s="15" t="s">
        <v>37</v>
      </c>
      <c r="E40" s="28">
        <v>1</v>
      </c>
      <c r="F40" s="8">
        <v>16</v>
      </c>
      <c r="G40" s="8">
        <v>16</v>
      </c>
      <c r="H40" s="8">
        <v>8</v>
      </c>
    </row>
    <row r="41" spans="2:8" ht="20" customHeight="1" x14ac:dyDescent="0.35">
      <c r="B41" s="8" t="s">
        <v>55</v>
      </c>
      <c r="C41" s="8" t="s">
        <v>56</v>
      </c>
      <c r="D41" s="15" t="s">
        <v>37</v>
      </c>
      <c r="E41" s="28">
        <v>1</v>
      </c>
      <c r="F41" s="8">
        <v>16</v>
      </c>
      <c r="G41" s="8">
        <v>16</v>
      </c>
      <c r="H41" s="8">
        <v>8</v>
      </c>
    </row>
    <row r="42" spans="2:8" ht="20" customHeight="1" x14ac:dyDescent="0.35">
      <c r="B42" s="8" t="s">
        <v>84</v>
      </c>
      <c r="C42" s="8" t="s">
        <v>64</v>
      </c>
      <c r="D42" s="15" t="s">
        <v>37</v>
      </c>
      <c r="E42" s="28">
        <v>1</v>
      </c>
      <c r="F42" s="8">
        <v>8</v>
      </c>
      <c r="G42" s="8">
        <v>15</v>
      </c>
      <c r="H42" s="8">
        <v>0</v>
      </c>
    </row>
    <row r="43" spans="2:8" ht="20" customHeight="1" x14ac:dyDescent="0.35">
      <c r="B43" s="8" t="s">
        <v>100</v>
      </c>
      <c r="C43" s="8" t="s">
        <v>101</v>
      </c>
      <c r="D43" s="15" t="s">
        <v>34</v>
      </c>
      <c r="E43" s="28">
        <v>0.5</v>
      </c>
      <c r="F43" s="8">
        <v>8</v>
      </c>
      <c r="G43" s="8">
        <v>15</v>
      </c>
      <c r="H43" s="8">
        <v>0</v>
      </c>
    </row>
    <row r="44" spans="2:8" ht="20" customHeight="1" x14ac:dyDescent="0.35">
      <c r="B44" s="8" t="s">
        <v>49</v>
      </c>
      <c r="C44" s="8" t="s">
        <v>50</v>
      </c>
      <c r="D44" s="15" t="s">
        <v>37</v>
      </c>
      <c r="E44" s="28">
        <v>1</v>
      </c>
      <c r="F44" s="8">
        <v>9</v>
      </c>
      <c r="G44" s="8">
        <v>15</v>
      </c>
      <c r="H44" s="8">
        <v>0</v>
      </c>
    </row>
    <row r="45" spans="2:8" ht="20" customHeight="1" x14ac:dyDescent="0.35">
      <c r="B45" s="8" t="s">
        <v>129</v>
      </c>
      <c r="C45" s="8" t="s">
        <v>130</v>
      </c>
      <c r="D45" s="15" t="s">
        <v>39</v>
      </c>
      <c r="E45" s="28">
        <v>1</v>
      </c>
      <c r="F45" s="8">
        <v>9</v>
      </c>
      <c r="G45" s="8">
        <v>15</v>
      </c>
      <c r="H45" s="8">
        <v>0</v>
      </c>
    </row>
    <row r="46" spans="2:8" ht="20" customHeight="1" x14ac:dyDescent="0.35">
      <c r="B46" s="8" t="s">
        <v>99</v>
      </c>
      <c r="C46" s="8" t="s">
        <v>33</v>
      </c>
      <c r="D46" s="15" t="s">
        <v>34</v>
      </c>
      <c r="E46" s="28">
        <v>0.5</v>
      </c>
      <c r="F46" s="8">
        <v>11</v>
      </c>
      <c r="G46" s="8">
        <v>15</v>
      </c>
      <c r="H46" s="8">
        <v>0</v>
      </c>
    </row>
    <row r="47" spans="2:8" ht="20" customHeight="1" x14ac:dyDescent="0.35">
      <c r="B47" s="8" t="s">
        <v>112</v>
      </c>
      <c r="C47" s="8" t="s">
        <v>113</v>
      </c>
      <c r="D47" s="15" t="s">
        <v>34</v>
      </c>
      <c r="E47" s="28">
        <v>1</v>
      </c>
      <c r="F47" s="8">
        <v>15</v>
      </c>
      <c r="G47" s="8">
        <v>15</v>
      </c>
      <c r="H47" s="8">
        <v>4</v>
      </c>
    </row>
    <row r="48" spans="2:8" ht="20" customHeight="1" x14ac:dyDescent="0.35">
      <c r="B48" s="8" t="s">
        <v>145</v>
      </c>
      <c r="C48" s="8" t="s">
        <v>146</v>
      </c>
      <c r="D48" s="15" t="s">
        <v>39</v>
      </c>
      <c r="E48" s="28">
        <v>0.25</v>
      </c>
      <c r="F48" s="8">
        <v>3</v>
      </c>
      <c r="G48" s="8">
        <v>14</v>
      </c>
      <c r="H48" s="8">
        <v>0</v>
      </c>
    </row>
    <row r="49" spans="2:8" ht="20" customHeight="1" x14ac:dyDescent="0.35">
      <c r="B49" s="8" t="s">
        <v>53</v>
      </c>
      <c r="C49" s="8" t="s">
        <v>54</v>
      </c>
      <c r="D49" s="15" t="s">
        <v>37</v>
      </c>
      <c r="E49" s="28">
        <v>1</v>
      </c>
      <c r="F49" s="8">
        <v>14</v>
      </c>
      <c r="G49" s="8">
        <v>14</v>
      </c>
      <c r="H49" s="8">
        <v>6</v>
      </c>
    </row>
    <row r="50" spans="2:8" ht="20" customHeight="1" x14ac:dyDescent="0.35">
      <c r="B50" s="8" t="s">
        <v>88</v>
      </c>
      <c r="C50" s="8" t="s">
        <v>69</v>
      </c>
      <c r="D50" s="15" t="s">
        <v>37</v>
      </c>
      <c r="E50" s="28">
        <v>1</v>
      </c>
      <c r="F50" s="8">
        <v>14</v>
      </c>
      <c r="G50" s="8">
        <v>14</v>
      </c>
      <c r="H50" s="8">
        <v>2</v>
      </c>
    </row>
    <row r="51" spans="2:8" ht="20" customHeight="1" x14ac:dyDescent="0.35">
      <c r="B51" s="8" t="s">
        <v>94</v>
      </c>
      <c r="C51" s="8" t="s">
        <v>75</v>
      </c>
      <c r="D51" s="15" t="s">
        <v>37</v>
      </c>
      <c r="E51" s="28">
        <v>0.5</v>
      </c>
      <c r="F51" s="8">
        <v>5</v>
      </c>
      <c r="G51" s="8">
        <v>13</v>
      </c>
      <c r="H51" s="8">
        <v>0</v>
      </c>
    </row>
    <row r="52" spans="2:8" ht="20" customHeight="1" x14ac:dyDescent="0.35">
      <c r="B52" s="8" t="s">
        <v>131</v>
      </c>
      <c r="C52" s="8" t="s">
        <v>132</v>
      </c>
      <c r="D52" s="15" t="s">
        <v>39</v>
      </c>
      <c r="E52" s="28">
        <v>1</v>
      </c>
      <c r="F52" s="8">
        <v>13</v>
      </c>
      <c r="G52" s="8">
        <v>13</v>
      </c>
      <c r="H52" s="8">
        <v>7</v>
      </c>
    </row>
    <row r="53" spans="2:8" ht="20" customHeight="1" x14ac:dyDescent="0.35">
      <c r="B53" s="8" t="s">
        <v>90</v>
      </c>
      <c r="C53" s="8" t="s">
        <v>71</v>
      </c>
      <c r="D53" s="15" t="s">
        <v>37</v>
      </c>
      <c r="E53" s="28">
        <v>1</v>
      </c>
      <c r="F53" s="8">
        <v>13</v>
      </c>
      <c r="G53" s="8">
        <v>13</v>
      </c>
      <c r="H53" s="8">
        <v>5</v>
      </c>
    </row>
    <row r="54" spans="2:8" ht="20" customHeight="1" x14ac:dyDescent="0.35">
      <c r="B54" s="8" t="s">
        <v>118</v>
      </c>
      <c r="C54" s="8" t="s">
        <v>119</v>
      </c>
      <c r="D54" s="15" t="s">
        <v>36</v>
      </c>
      <c r="E54" s="28">
        <v>1</v>
      </c>
      <c r="F54" s="8">
        <v>13</v>
      </c>
      <c r="G54" s="8">
        <v>13</v>
      </c>
      <c r="H54" s="8">
        <v>4</v>
      </c>
    </row>
    <row r="55" spans="2:8" ht="20" customHeight="1" x14ac:dyDescent="0.35">
      <c r="B55" s="8" t="s">
        <v>87</v>
      </c>
      <c r="C55" s="8" t="s">
        <v>67</v>
      </c>
      <c r="D55" s="15" t="s">
        <v>37</v>
      </c>
      <c r="E55" s="28">
        <v>1</v>
      </c>
      <c r="F55" s="8">
        <v>5</v>
      </c>
      <c r="G55" s="8">
        <v>12</v>
      </c>
      <c r="H55" s="8">
        <v>0</v>
      </c>
    </row>
    <row r="56" spans="2:8" ht="20" customHeight="1" x14ac:dyDescent="0.35">
      <c r="B56" s="8" t="s">
        <v>135</v>
      </c>
      <c r="C56" s="8" t="s">
        <v>136</v>
      </c>
      <c r="D56" s="15" t="s">
        <v>39</v>
      </c>
      <c r="E56" s="28">
        <v>1</v>
      </c>
      <c r="F56" s="8">
        <v>6</v>
      </c>
      <c r="G56" s="8">
        <v>12</v>
      </c>
      <c r="H56" s="8">
        <v>0</v>
      </c>
    </row>
    <row r="57" spans="2:8" ht="20" customHeight="1" x14ac:dyDescent="0.35">
      <c r="B57" s="8" t="s">
        <v>126</v>
      </c>
      <c r="C57" s="8" t="s">
        <v>127</v>
      </c>
      <c r="D57" s="15" t="s">
        <v>36</v>
      </c>
      <c r="E57" s="28">
        <v>1</v>
      </c>
      <c r="F57" s="8">
        <v>12</v>
      </c>
      <c r="G57" s="8">
        <v>12</v>
      </c>
      <c r="H57" s="8">
        <v>9</v>
      </c>
    </row>
    <row r="58" spans="2:8" ht="20" customHeight="1" x14ac:dyDescent="0.35">
      <c r="B58" s="8" t="s">
        <v>96</v>
      </c>
      <c r="C58" s="8" t="s">
        <v>77</v>
      </c>
      <c r="D58" s="15" t="s">
        <v>37</v>
      </c>
      <c r="E58" s="28">
        <v>0.5</v>
      </c>
      <c r="F58" s="8">
        <v>12</v>
      </c>
      <c r="G58" s="8">
        <v>12</v>
      </c>
      <c r="H58" s="8">
        <v>8</v>
      </c>
    </row>
    <row r="59" spans="2:8" ht="20" customHeight="1" x14ac:dyDescent="0.35"/>
    <row r="60" spans="2:8" ht="20" customHeight="1" x14ac:dyDescent="0.35"/>
    <row r="61" spans="2:8" ht="20" customHeight="1" x14ac:dyDescent="0.35"/>
    <row r="62" spans="2:8" ht="20" customHeight="1" x14ac:dyDescent="0.35"/>
    <row r="63" spans="2:8" ht="20" customHeight="1" x14ac:dyDescent="0.35"/>
    <row r="64" spans="2:8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</sheetData>
  <mergeCells count="24">
    <mergeCell ref="J8:N8"/>
    <mergeCell ref="B2:H2"/>
    <mergeCell ref="J2:N2"/>
    <mergeCell ref="J4:J5"/>
    <mergeCell ref="K4:K5"/>
    <mergeCell ref="L4:L5"/>
    <mergeCell ref="M4:M5"/>
    <mergeCell ref="N4:N5"/>
    <mergeCell ref="J14:N14"/>
    <mergeCell ref="J10:J11"/>
    <mergeCell ref="K10:K11"/>
    <mergeCell ref="L10:L11"/>
    <mergeCell ref="M10:M11"/>
    <mergeCell ref="N10:N11"/>
    <mergeCell ref="J18:J19"/>
    <mergeCell ref="K18:K19"/>
    <mergeCell ref="L18:L19"/>
    <mergeCell ref="M18:M19"/>
    <mergeCell ref="N18:N19"/>
    <mergeCell ref="N16:N17"/>
    <mergeCell ref="J16:J17"/>
    <mergeCell ref="K16:K17"/>
    <mergeCell ref="L16:L17"/>
    <mergeCell ref="M16:M17"/>
  </mergeCells>
  <phoneticPr fontId="5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674F-CC93-4E9D-9828-122C42C73BF3}">
  <dimension ref="B1:L922"/>
  <sheetViews>
    <sheetView zoomScaleNormal="100" workbookViewId="0"/>
  </sheetViews>
  <sheetFormatPr defaultColWidth="8.90625" defaultRowHeight="15" customHeight="1" x14ac:dyDescent="0.35"/>
  <cols>
    <col min="1" max="1" width="3.54296875" style="4" customWidth="1"/>
    <col min="2" max="6" width="12.6328125" style="3" customWidth="1"/>
    <col min="7" max="8" width="12.6328125" style="4" customWidth="1"/>
    <col min="9" max="9" width="8.90625" style="4"/>
    <col min="10" max="10" width="12.6328125" style="4" bestFit="1" customWidth="1"/>
    <col min="11" max="11" width="15.26953125" style="4" bestFit="1" customWidth="1"/>
    <col min="12" max="12" width="14" style="4" bestFit="1" customWidth="1"/>
    <col min="13" max="406" width="6.36328125" style="4" bestFit="1" customWidth="1"/>
    <col min="407" max="845" width="7.36328125" style="4" bestFit="1" customWidth="1"/>
    <col min="846" max="846" width="10.7265625" style="4" bestFit="1" customWidth="1"/>
    <col min="847" max="16384" width="8.90625" style="4"/>
  </cols>
  <sheetData>
    <row r="1" spans="2:12" ht="20" customHeight="1" x14ac:dyDescent="0.35"/>
    <row r="2" spans="2:12" ht="20" customHeight="1" thickBot="1" x14ac:dyDescent="0.4">
      <c r="B2" s="22" t="s">
        <v>0</v>
      </c>
      <c r="C2" s="22" t="s">
        <v>6</v>
      </c>
      <c r="D2" s="22" t="s">
        <v>1</v>
      </c>
      <c r="E2" s="22" t="s">
        <v>2</v>
      </c>
      <c r="F2" s="22" t="s">
        <v>3</v>
      </c>
      <c r="G2" s="22" t="s">
        <v>4</v>
      </c>
      <c r="H2" s="22" t="s">
        <v>5</v>
      </c>
      <c r="J2" s="64" t="s">
        <v>444</v>
      </c>
      <c r="K2" t="s">
        <v>447</v>
      </c>
      <c r="L2" t="s">
        <v>448</v>
      </c>
    </row>
    <row r="3" spans="2:12" ht="20" customHeight="1" thickTop="1" x14ac:dyDescent="0.35">
      <c r="B3" s="44">
        <v>45260</v>
      </c>
      <c r="C3" s="44" t="s">
        <v>434</v>
      </c>
      <c r="D3" s="31">
        <v>225.73</v>
      </c>
      <c r="E3" s="31">
        <v>225.92</v>
      </c>
      <c r="F3" s="31">
        <v>224.82</v>
      </c>
      <c r="G3" s="31">
        <v>225.43</v>
      </c>
      <c r="H3" s="46">
        <v>2456670</v>
      </c>
      <c r="J3" s="65" t="s">
        <v>436</v>
      </c>
      <c r="K3" s="66">
        <v>73.529756097560991</v>
      </c>
      <c r="L3" s="68">
        <v>185267800</v>
      </c>
    </row>
    <row r="4" spans="2:12" ht="20" customHeight="1" x14ac:dyDescent="0.35">
      <c r="B4" s="45">
        <v>45259</v>
      </c>
      <c r="C4" s="45" t="s">
        <v>434</v>
      </c>
      <c r="D4" s="32">
        <v>226.38</v>
      </c>
      <c r="E4" s="32">
        <v>227.19</v>
      </c>
      <c r="F4" s="32">
        <v>225.11</v>
      </c>
      <c r="G4" s="32">
        <v>225.33</v>
      </c>
      <c r="H4" s="6">
        <v>2653700</v>
      </c>
      <c r="J4" s="65" t="s">
        <v>435</v>
      </c>
      <c r="K4" s="66">
        <v>185.55097560975611</v>
      </c>
      <c r="L4" s="68">
        <v>353166100</v>
      </c>
    </row>
    <row r="5" spans="2:12" ht="20" customHeight="1" x14ac:dyDescent="0.35">
      <c r="B5" s="45">
        <v>45258</v>
      </c>
      <c r="C5" s="45" t="s">
        <v>434</v>
      </c>
      <c r="D5" s="32">
        <v>224.77</v>
      </c>
      <c r="E5" s="32">
        <v>225.91</v>
      </c>
      <c r="F5" s="32">
        <v>224.45</v>
      </c>
      <c r="G5" s="32">
        <v>225.23</v>
      </c>
      <c r="H5" s="6">
        <v>2761900</v>
      </c>
      <c r="J5" s="65" t="s">
        <v>437</v>
      </c>
      <c r="K5" s="66">
        <v>92.720731707317057</v>
      </c>
      <c r="L5" s="68">
        <v>55861900</v>
      </c>
    </row>
    <row r="6" spans="2:12" ht="20" customHeight="1" x14ac:dyDescent="0.35">
      <c r="B6" s="45">
        <v>45257</v>
      </c>
      <c r="C6" s="45" t="s">
        <v>434</v>
      </c>
      <c r="D6" s="32">
        <v>225.12</v>
      </c>
      <c r="E6" s="32">
        <v>225.53</v>
      </c>
      <c r="F6" s="32">
        <v>224.77</v>
      </c>
      <c r="G6" s="32">
        <v>225.09</v>
      </c>
      <c r="H6" s="6">
        <v>2410000</v>
      </c>
      <c r="J6" s="65" t="s">
        <v>434</v>
      </c>
      <c r="K6" s="66">
        <v>204.8863414634146</v>
      </c>
      <c r="L6" s="68">
        <v>105290400</v>
      </c>
    </row>
    <row r="7" spans="2:12" ht="20" customHeight="1" x14ac:dyDescent="0.35">
      <c r="B7" s="45">
        <v>45254</v>
      </c>
      <c r="C7" s="45" t="s">
        <v>434</v>
      </c>
      <c r="D7" s="32">
        <v>225.04</v>
      </c>
      <c r="E7" s="32">
        <v>225.44</v>
      </c>
      <c r="F7" s="32">
        <v>225.01</v>
      </c>
      <c r="G7" s="32">
        <v>225.38</v>
      </c>
      <c r="H7" s="6">
        <v>1219500</v>
      </c>
      <c r="J7" s="65" t="s">
        <v>445</v>
      </c>
      <c r="K7" s="66">
        <v>139.17195121951221</v>
      </c>
      <c r="L7" s="68">
        <v>699586200</v>
      </c>
    </row>
    <row r="8" spans="2:12" ht="20" customHeight="1" x14ac:dyDescent="0.35">
      <c r="B8" s="45">
        <v>45252</v>
      </c>
      <c r="C8" s="45" t="s">
        <v>434</v>
      </c>
      <c r="D8" s="32">
        <v>224.85</v>
      </c>
      <c r="E8" s="32">
        <v>225.76</v>
      </c>
      <c r="F8" s="32">
        <v>224.53</v>
      </c>
      <c r="G8" s="32">
        <v>225.14</v>
      </c>
      <c r="H8" s="6">
        <v>2880400</v>
      </c>
    </row>
    <row r="9" spans="2:12" ht="20" customHeight="1" x14ac:dyDescent="0.35">
      <c r="B9" s="45">
        <v>45251</v>
      </c>
      <c r="C9" s="45" t="s">
        <v>434</v>
      </c>
      <c r="D9" s="32">
        <v>224.25</v>
      </c>
      <c r="E9" s="32">
        <v>224.43</v>
      </c>
      <c r="F9" s="32">
        <v>223.61</v>
      </c>
      <c r="G9" s="32">
        <v>224.18</v>
      </c>
      <c r="H9" s="6">
        <v>2513800</v>
      </c>
    </row>
    <row r="10" spans="2:12" ht="20" customHeight="1" x14ac:dyDescent="0.35">
      <c r="B10" s="45">
        <v>45250</v>
      </c>
      <c r="C10" s="45" t="s">
        <v>434</v>
      </c>
      <c r="D10" s="32">
        <v>223.11</v>
      </c>
      <c r="E10" s="32">
        <v>225.25</v>
      </c>
      <c r="F10" s="32">
        <v>223</v>
      </c>
      <c r="G10" s="32">
        <v>224.79</v>
      </c>
      <c r="H10" s="6">
        <v>2875600</v>
      </c>
    </row>
    <row r="11" spans="2:12" ht="20" customHeight="1" x14ac:dyDescent="0.35">
      <c r="B11" s="45">
        <v>45247</v>
      </c>
      <c r="C11" s="45" t="s">
        <v>434</v>
      </c>
      <c r="D11" s="32">
        <v>222.87</v>
      </c>
      <c r="E11" s="32">
        <v>223.44</v>
      </c>
      <c r="F11" s="32">
        <v>222.42</v>
      </c>
      <c r="G11" s="32">
        <v>223.11</v>
      </c>
      <c r="H11" s="6">
        <v>3123700</v>
      </c>
    </row>
    <row r="12" spans="2:12" ht="20" customHeight="1" x14ac:dyDescent="0.35">
      <c r="B12" s="45">
        <v>45246</v>
      </c>
      <c r="C12" s="45" t="s">
        <v>434</v>
      </c>
      <c r="D12" s="32">
        <v>222.3</v>
      </c>
      <c r="E12" s="32">
        <v>222.88</v>
      </c>
      <c r="F12" s="32">
        <v>221.6</v>
      </c>
      <c r="G12" s="32">
        <v>222.55</v>
      </c>
      <c r="H12" s="6">
        <v>2754500</v>
      </c>
    </row>
    <row r="13" spans="2:12" ht="20" customHeight="1" x14ac:dyDescent="0.35">
      <c r="B13" s="45">
        <v>45245</v>
      </c>
      <c r="C13" s="45" t="s">
        <v>434</v>
      </c>
      <c r="D13" s="32">
        <v>222.86</v>
      </c>
      <c r="E13" s="32">
        <v>223.8</v>
      </c>
      <c r="F13" s="32">
        <v>222.29</v>
      </c>
      <c r="G13" s="32">
        <v>222.7</v>
      </c>
      <c r="H13" s="6">
        <v>2819200</v>
      </c>
    </row>
    <row r="14" spans="2:12" ht="20" customHeight="1" x14ac:dyDescent="0.35">
      <c r="B14" s="45">
        <v>45244</v>
      </c>
      <c r="C14" s="45" t="s">
        <v>434</v>
      </c>
      <c r="D14" s="32">
        <v>220.51</v>
      </c>
      <c r="E14" s="32">
        <v>222.78</v>
      </c>
      <c r="F14" s="32">
        <v>220.51</v>
      </c>
      <c r="G14" s="32">
        <v>222.15</v>
      </c>
      <c r="H14" s="6">
        <v>4055100</v>
      </c>
    </row>
    <row r="15" spans="2:12" ht="20" customHeight="1" x14ac:dyDescent="0.35">
      <c r="B15" s="45">
        <v>45243</v>
      </c>
      <c r="C15" s="45" t="s">
        <v>434</v>
      </c>
      <c r="D15" s="32">
        <v>216.81</v>
      </c>
      <c r="E15" s="32">
        <v>217.86</v>
      </c>
      <c r="F15" s="32">
        <v>216.34</v>
      </c>
      <c r="G15" s="32">
        <v>217.33</v>
      </c>
      <c r="H15" s="6">
        <v>2829400</v>
      </c>
    </row>
    <row r="16" spans="2:12" ht="20" customHeight="1" x14ac:dyDescent="0.35">
      <c r="B16" s="45">
        <v>45240</v>
      </c>
      <c r="C16" s="45" t="s">
        <v>434</v>
      </c>
      <c r="D16" s="32">
        <v>215.1</v>
      </c>
      <c r="E16" s="32">
        <v>217.61</v>
      </c>
      <c r="F16" s="32">
        <v>214.45</v>
      </c>
      <c r="G16" s="32">
        <v>217.46</v>
      </c>
      <c r="H16" s="6">
        <v>3303400</v>
      </c>
    </row>
    <row r="17" spans="2:8" ht="20" customHeight="1" x14ac:dyDescent="0.35">
      <c r="B17" s="45">
        <v>45239</v>
      </c>
      <c r="C17" s="45" t="s">
        <v>434</v>
      </c>
      <c r="D17" s="32">
        <v>216.63</v>
      </c>
      <c r="E17" s="32">
        <v>216.78</v>
      </c>
      <c r="F17" s="32">
        <v>214.06</v>
      </c>
      <c r="G17" s="32">
        <v>214.27</v>
      </c>
      <c r="H17" s="6">
        <v>2771200</v>
      </c>
    </row>
    <row r="18" spans="2:8" ht="20" customHeight="1" x14ac:dyDescent="0.35">
      <c r="B18" s="45">
        <v>45238</v>
      </c>
      <c r="C18" s="45" t="s">
        <v>434</v>
      </c>
      <c r="D18" s="32">
        <v>216.34</v>
      </c>
      <c r="E18" s="32">
        <v>216.72</v>
      </c>
      <c r="F18" s="32">
        <v>215</v>
      </c>
      <c r="G18" s="32">
        <v>216.11</v>
      </c>
      <c r="H18" s="6">
        <v>2813800</v>
      </c>
    </row>
    <row r="19" spans="2:8" ht="20" customHeight="1" x14ac:dyDescent="0.35">
      <c r="B19" s="45">
        <v>45237</v>
      </c>
      <c r="C19" s="45" t="s">
        <v>434</v>
      </c>
      <c r="D19" s="32">
        <v>215.38</v>
      </c>
      <c r="E19" s="32">
        <v>216.5</v>
      </c>
      <c r="F19" s="32">
        <v>214.9</v>
      </c>
      <c r="G19" s="32">
        <v>216.14</v>
      </c>
      <c r="H19" s="6">
        <v>3194300</v>
      </c>
    </row>
    <row r="20" spans="2:8" ht="20" customHeight="1" x14ac:dyDescent="0.35">
      <c r="B20" s="45">
        <v>45236</v>
      </c>
      <c r="C20" s="45" t="s">
        <v>434</v>
      </c>
      <c r="D20" s="32">
        <v>215.83</v>
      </c>
      <c r="E20" s="32">
        <v>216.07</v>
      </c>
      <c r="F20" s="32">
        <v>214.47</v>
      </c>
      <c r="G20" s="32">
        <v>215.5</v>
      </c>
      <c r="H20" s="6">
        <v>2915000</v>
      </c>
    </row>
    <row r="21" spans="2:8" ht="20" customHeight="1" x14ac:dyDescent="0.35">
      <c r="B21" s="45">
        <v>45233</v>
      </c>
      <c r="C21" s="45" t="s">
        <v>434</v>
      </c>
      <c r="D21" s="32">
        <v>214.32</v>
      </c>
      <c r="E21" s="32">
        <v>216.2</v>
      </c>
      <c r="F21" s="32">
        <v>214.27</v>
      </c>
      <c r="G21" s="32">
        <v>215.41</v>
      </c>
      <c r="H21" s="6">
        <v>4216600</v>
      </c>
    </row>
    <row r="22" spans="2:8" ht="20" customHeight="1" x14ac:dyDescent="0.35">
      <c r="B22" s="45">
        <v>45232</v>
      </c>
      <c r="C22" s="45" t="s">
        <v>434</v>
      </c>
      <c r="D22" s="32">
        <v>210.85</v>
      </c>
      <c r="E22" s="32">
        <v>213.11</v>
      </c>
      <c r="F22" s="32">
        <v>210.85</v>
      </c>
      <c r="G22" s="32">
        <v>213.01</v>
      </c>
      <c r="H22" s="6">
        <v>4111600</v>
      </c>
    </row>
    <row r="23" spans="2:8" ht="20" customHeight="1" x14ac:dyDescent="0.35">
      <c r="B23" s="45">
        <v>45231</v>
      </c>
      <c r="C23" s="45" t="s">
        <v>434</v>
      </c>
      <c r="D23" s="32">
        <v>207.14</v>
      </c>
      <c r="E23" s="32">
        <v>209.22</v>
      </c>
      <c r="F23" s="32">
        <v>206.87</v>
      </c>
      <c r="G23" s="32">
        <v>208.86</v>
      </c>
      <c r="H23" s="6">
        <v>5789300</v>
      </c>
    </row>
    <row r="24" spans="2:8" ht="20" customHeight="1" x14ac:dyDescent="0.35">
      <c r="B24" s="45">
        <v>45230</v>
      </c>
      <c r="C24" s="45" t="s">
        <v>434</v>
      </c>
      <c r="D24" s="32">
        <v>205.63</v>
      </c>
      <c r="E24" s="32">
        <v>207</v>
      </c>
      <c r="F24" s="32">
        <v>204.82</v>
      </c>
      <c r="G24" s="32">
        <v>206.79</v>
      </c>
      <c r="H24" s="6">
        <v>3325300</v>
      </c>
    </row>
    <row r="25" spans="2:8" ht="20" customHeight="1" x14ac:dyDescent="0.35">
      <c r="B25" s="45">
        <v>45229</v>
      </c>
      <c r="C25" s="45" t="s">
        <v>434</v>
      </c>
      <c r="D25" s="32">
        <v>204.53</v>
      </c>
      <c r="E25" s="32">
        <v>205.98</v>
      </c>
      <c r="F25" s="32">
        <v>203.76</v>
      </c>
      <c r="G25" s="32">
        <v>205.46</v>
      </c>
      <c r="H25" s="6">
        <v>3562700</v>
      </c>
    </row>
    <row r="26" spans="2:8" ht="20" customHeight="1" x14ac:dyDescent="0.35">
      <c r="B26" s="45">
        <v>45226</v>
      </c>
      <c r="C26" s="45" t="s">
        <v>434</v>
      </c>
      <c r="D26" s="32">
        <v>205</v>
      </c>
      <c r="E26" s="32">
        <v>205.11</v>
      </c>
      <c r="F26" s="32">
        <v>202.44</v>
      </c>
      <c r="G26" s="32">
        <v>203.12</v>
      </c>
      <c r="H26" s="6">
        <v>4290700</v>
      </c>
    </row>
    <row r="27" spans="2:8" ht="20" customHeight="1" x14ac:dyDescent="0.35">
      <c r="B27" s="45">
        <v>45225</v>
      </c>
      <c r="C27" s="45" t="s">
        <v>434</v>
      </c>
      <c r="D27" s="32">
        <v>205.92</v>
      </c>
      <c r="E27" s="32">
        <v>206.36</v>
      </c>
      <c r="F27" s="32">
        <v>203.63</v>
      </c>
      <c r="G27" s="32">
        <v>204.22</v>
      </c>
      <c r="H27" s="6">
        <v>4133400</v>
      </c>
    </row>
    <row r="28" spans="2:8" ht="20" customHeight="1" x14ac:dyDescent="0.35">
      <c r="B28" s="45">
        <v>45224</v>
      </c>
      <c r="C28" s="45" t="s">
        <v>434</v>
      </c>
      <c r="D28" s="32">
        <v>208.45</v>
      </c>
      <c r="E28" s="32">
        <v>208.54</v>
      </c>
      <c r="F28" s="32">
        <v>206.09</v>
      </c>
      <c r="G28" s="32">
        <v>206.36</v>
      </c>
      <c r="H28" s="6">
        <v>3454500</v>
      </c>
    </row>
    <row r="29" spans="2:8" ht="20" customHeight="1" x14ac:dyDescent="0.35">
      <c r="B29" s="45">
        <v>45223</v>
      </c>
      <c r="C29" s="45" t="s">
        <v>434</v>
      </c>
      <c r="D29" s="32">
        <v>209.07</v>
      </c>
      <c r="E29" s="32">
        <v>210.21</v>
      </c>
      <c r="F29" s="32">
        <v>208.12</v>
      </c>
      <c r="G29" s="32">
        <v>209.47</v>
      </c>
      <c r="H29" s="6">
        <v>3180900</v>
      </c>
    </row>
    <row r="30" spans="2:8" ht="20" customHeight="1" x14ac:dyDescent="0.35">
      <c r="B30" s="45">
        <v>45222</v>
      </c>
      <c r="C30" s="45" t="s">
        <v>434</v>
      </c>
      <c r="D30" s="32">
        <v>207.67</v>
      </c>
      <c r="E30" s="32">
        <v>209.97</v>
      </c>
      <c r="F30" s="32">
        <v>206.66</v>
      </c>
      <c r="G30" s="32">
        <v>207.9</v>
      </c>
      <c r="H30" s="6">
        <v>5473000</v>
      </c>
    </row>
    <row r="31" spans="2:8" ht="20" customHeight="1" x14ac:dyDescent="0.35">
      <c r="B31" s="45">
        <v>45219</v>
      </c>
      <c r="C31" s="45" t="s">
        <v>434</v>
      </c>
      <c r="D31" s="32">
        <v>210.86</v>
      </c>
      <c r="E31" s="32">
        <v>211.05</v>
      </c>
      <c r="F31" s="32">
        <v>208.38</v>
      </c>
      <c r="G31" s="32">
        <v>208.47</v>
      </c>
      <c r="H31" s="6">
        <v>4446600</v>
      </c>
    </row>
    <row r="32" spans="2:8" ht="20" customHeight="1" x14ac:dyDescent="0.35">
      <c r="B32" s="45">
        <v>45218</v>
      </c>
      <c r="C32" s="45" t="s">
        <v>434</v>
      </c>
      <c r="D32" s="32">
        <v>213.4</v>
      </c>
      <c r="E32" s="32">
        <v>214.35</v>
      </c>
      <c r="F32" s="32">
        <v>210.69</v>
      </c>
      <c r="G32" s="32">
        <v>211.08</v>
      </c>
      <c r="H32" s="6">
        <v>4322700</v>
      </c>
    </row>
    <row r="33" spans="2:8" ht="20" customHeight="1" x14ac:dyDescent="0.35">
      <c r="B33" s="45">
        <v>45217</v>
      </c>
      <c r="C33" s="45" t="s">
        <v>434</v>
      </c>
      <c r="D33" s="32">
        <v>215.11</v>
      </c>
      <c r="E33" s="32">
        <v>215.63</v>
      </c>
      <c r="F33" s="32">
        <v>212.59</v>
      </c>
      <c r="G33" s="32">
        <v>213.09</v>
      </c>
      <c r="H33" s="6">
        <v>3255000</v>
      </c>
    </row>
    <row r="34" spans="2:8" ht="20" customHeight="1" x14ac:dyDescent="0.35">
      <c r="B34" s="45">
        <v>45216</v>
      </c>
      <c r="C34" s="45" t="s">
        <v>434</v>
      </c>
      <c r="D34" s="32">
        <v>214.37</v>
      </c>
      <c r="E34" s="32">
        <v>217.38</v>
      </c>
      <c r="F34" s="32">
        <v>214.17</v>
      </c>
      <c r="G34" s="32">
        <v>216.29</v>
      </c>
      <c r="H34" s="6">
        <v>3627700</v>
      </c>
    </row>
    <row r="35" spans="2:8" ht="20" customHeight="1" x14ac:dyDescent="0.35">
      <c r="B35" s="45">
        <v>45215</v>
      </c>
      <c r="C35" s="45" t="s">
        <v>434</v>
      </c>
      <c r="D35" s="32">
        <v>214.73</v>
      </c>
      <c r="E35" s="32">
        <v>216.46</v>
      </c>
      <c r="F35" s="32">
        <v>214.56</v>
      </c>
      <c r="G35" s="32">
        <v>216.01</v>
      </c>
      <c r="H35" s="6">
        <v>3361600</v>
      </c>
    </row>
    <row r="36" spans="2:8" ht="20" customHeight="1" x14ac:dyDescent="0.35">
      <c r="B36" s="45">
        <v>45212</v>
      </c>
      <c r="C36" s="45" t="s">
        <v>434</v>
      </c>
      <c r="D36" s="32">
        <v>215.53</v>
      </c>
      <c r="E36" s="32">
        <v>216.01</v>
      </c>
      <c r="F36" s="32">
        <v>212.75</v>
      </c>
      <c r="G36" s="32">
        <v>213.53</v>
      </c>
      <c r="H36" s="6">
        <v>3267700</v>
      </c>
    </row>
    <row r="37" spans="2:8" ht="20" customHeight="1" x14ac:dyDescent="0.35">
      <c r="B37" s="45">
        <v>45211</v>
      </c>
      <c r="C37" s="45" t="s">
        <v>434</v>
      </c>
      <c r="D37" s="32">
        <v>216.63</v>
      </c>
      <c r="E37" s="32">
        <v>216.72</v>
      </c>
      <c r="F37" s="32">
        <v>213.53</v>
      </c>
      <c r="G37" s="32">
        <v>214.74</v>
      </c>
      <c r="H37" s="6">
        <v>3244200</v>
      </c>
    </row>
    <row r="38" spans="2:8" ht="20" customHeight="1" x14ac:dyDescent="0.35">
      <c r="B38" s="45">
        <v>45210</v>
      </c>
      <c r="C38" s="45" t="s">
        <v>434</v>
      </c>
      <c r="D38" s="32">
        <v>216.2</v>
      </c>
      <c r="E38" s="32">
        <v>216.63</v>
      </c>
      <c r="F38" s="32">
        <v>214.88</v>
      </c>
      <c r="G38" s="32">
        <v>216.48</v>
      </c>
      <c r="H38" s="6">
        <v>3033000</v>
      </c>
    </row>
    <row r="39" spans="2:8" ht="20" customHeight="1" x14ac:dyDescent="0.35">
      <c r="B39" s="45">
        <v>45209</v>
      </c>
      <c r="C39" s="45" t="s">
        <v>434</v>
      </c>
      <c r="D39" s="32">
        <v>214.6</v>
      </c>
      <c r="E39" s="32">
        <v>216.95</v>
      </c>
      <c r="F39" s="32">
        <v>214.57</v>
      </c>
      <c r="G39" s="32">
        <v>215.63</v>
      </c>
      <c r="H39" s="6">
        <v>3494600</v>
      </c>
    </row>
    <row r="40" spans="2:8" ht="20" customHeight="1" x14ac:dyDescent="0.35">
      <c r="B40" s="45">
        <v>45208</v>
      </c>
      <c r="C40" s="45" t="s">
        <v>434</v>
      </c>
      <c r="D40" s="32">
        <v>211.91</v>
      </c>
      <c r="E40" s="32">
        <v>214.65</v>
      </c>
      <c r="F40" s="32">
        <v>211.76</v>
      </c>
      <c r="G40" s="32">
        <v>214.3</v>
      </c>
      <c r="H40" s="6">
        <v>2869700</v>
      </c>
    </row>
    <row r="41" spans="2:8" ht="20" customHeight="1" x14ac:dyDescent="0.35">
      <c r="B41" s="45">
        <v>45205</v>
      </c>
      <c r="C41" s="45" t="s">
        <v>434</v>
      </c>
      <c r="D41" s="32">
        <v>209.06</v>
      </c>
      <c r="E41" s="32">
        <v>213.78</v>
      </c>
      <c r="F41" s="32">
        <v>208.57</v>
      </c>
      <c r="G41" s="32">
        <v>212.96</v>
      </c>
      <c r="H41" s="6">
        <v>3666300</v>
      </c>
    </row>
    <row r="42" spans="2:8" ht="20" customHeight="1" x14ac:dyDescent="0.35">
      <c r="B42" s="45">
        <v>45204</v>
      </c>
      <c r="C42" s="45" t="s">
        <v>434</v>
      </c>
      <c r="D42" s="32">
        <v>210.38</v>
      </c>
      <c r="E42" s="32">
        <v>210.86</v>
      </c>
      <c r="F42" s="32">
        <v>208.78</v>
      </c>
      <c r="G42" s="32">
        <v>210.45</v>
      </c>
      <c r="H42" s="6">
        <v>2679700</v>
      </c>
    </row>
    <row r="43" spans="2:8" ht="20" customHeight="1" x14ac:dyDescent="0.35">
      <c r="B43" s="45">
        <v>45203</v>
      </c>
      <c r="C43" s="45" t="s">
        <v>434</v>
      </c>
      <c r="D43" s="32">
        <v>209.23</v>
      </c>
      <c r="E43" s="32">
        <v>210.89</v>
      </c>
      <c r="F43" s="32">
        <v>208.4</v>
      </c>
      <c r="G43" s="32">
        <v>210.56</v>
      </c>
      <c r="H43" s="6">
        <v>3045400</v>
      </c>
    </row>
    <row r="44" spans="2:8" ht="20" customHeight="1" x14ac:dyDescent="0.35">
      <c r="B44" s="45">
        <v>45202</v>
      </c>
      <c r="C44" s="45" t="s">
        <v>434</v>
      </c>
      <c r="D44" s="32">
        <v>211</v>
      </c>
      <c r="E44" s="32">
        <v>211.69</v>
      </c>
      <c r="F44" s="32">
        <v>208.33</v>
      </c>
      <c r="G44" s="32">
        <v>209.05</v>
      </c>
      <c r="H44" s="6">
        <v>4389100</v>
      </c>
    </row>
    <row r="45" spans="2:8" ht="20" customHeight="1" x14ac:dyDescent="0.35">
      <c r="B45" s="45">
        <v>45201</v>
      </c>
      <c r="C45" s="45" t="s">
        <v>434</v>
      </c>
      <c r="D45" s="32">
        <v>212.2</v>
      </c>
      <c r="E45" s="32">
        <v>212.85</v>
      </c>
      <c r="F45" s="32">
        <v>210.74</v>
      </c>
      <c r="G45" s="32">
        <v>212.13</v>
      </c>
      <c r="H45" s="6">
        <v>4358100</v>
      </c>
    </row>
    <row r="46" spans="2:8" ht="20" customHeight="1" x14ac:dyDescent="0.35">
      <c r="B46" s="45">
        <v>45198</v>
      </c>
      <c r="C46" s="45" t="s">
        <v>434</v>
      </c>
      <c r="D46" s="32">
        <v>214.55</v>
      </c>
      <c r="E46" s="32">
        <v>214.67</v>
      </c>
      <c r="F46" s="32">
        <v>211.79</v>
      </c>
      <c r="G46" s="32">
        <v>212.41</v>
      </c>
      <c r="H46" s="6">
        <v>4435400</v>
      </c>
    </row>
    <row r="47" spans="2:8" ht="20" customHeight="1" x14ac:dyDescent="0.35">
      <c r="B47" s="45">
        <v>45197</v>
      </c>
      <c r="C47" s="45" t="s">
        <v>434</v>
      </c>
      <c r="D47" s="32">
        <v>211.42</v>
      </c>
      <c r="E47" s="32">
        <v>213.87</v>
      </c>
      <c r="F47" s="32">
        <v>211.14</v>
      </c>
      <c r="G47" s="32">
        <v>213.03</v>
      </c>
      <c r="H47" s="6">
        <v>2952400</v>
      </c>
    </row>
    <row r="48" spans="2:8" ht="20" customHeight="1" x14ac:dyDescent="0.35">
      <c r="B48" s="45">
        <v>45196</v>
      </c>
      <c r="C48" s="45" t="s">
        <v>434</v>
      </c>
      <c r="D48" s="32">
        <v>212.12</v>
      </c>
      <c r="E48" s="32">
        <v>212.46</v>
      </c>
      <c r="F48" s="32">
        <v>209.84</v>
      </c>
      <c r="G48" s="32">
        <v>211.63</v>
      </c>
      <c r="H48" s="6">
        <v>4407300</v>
      </c>
    </row>
    <row r="49" spans="2:8" ht="20" customHeight="1" x14ac:dyDescent="0.35">
      <c r="B49" s="45">
        <v>45195</v>
      </c>
      <c r="C49" s="45" t="s">
        <v>434</v>
      </c>
      <c r="D49" s="32">
        <v>213.06</v>
      </c>
      <c r="E49" s="32">
        <v>213.43</v>
      </c>
      <c r="F49" s="32">
        <v>211.01</v>
      </c>
      <c r="G49" s="32">
        <v>211.41</v>
      </c>
      <c r="H49" s="6">
        <v>4371900</v>
      </c>
    </row>
    <row r="50" spans="2:8" ht="20" customHeight="1" x14ac:dyDescent="0.35">
      <c r="B50" s="45">
        <v>45194</v>
      </c>
      <c r="C50" s="45" t="s">
        <v>434</v>
      </c>
      <c r="D50" s="32">
        <v>213.15</v>
      </c>
      <c r="E50" s="32">
        <v>214.5</v>
      </c>
      <c r="F50" s="32">
        <v>212.75</v>
      </c>
      <c r="G50" s="32">
        <v>214.5</v>
      </c>
      <c r="H50" s="6">
        <v>3440000</v>
      </c>
    </row>
    <row r="51" spans="2:8" ht="20" customHeight="1" x14ac:dyDescent="0.35">
      <c r="B51" s="45">
        <v>45191</v>
      </c>
      <c r="C51" s="45" t="s">
        <v>434</v>
      </c>
      <c r="D51" s="32">
        <v>214.68</v>
      </c>
      <c r="E51" s="32">
        <v>215.3</v>
      </c>
      <c r="F51" s="32">
        <v>213.4</v>
      </c>
      <c r="G51" s="32">
        <v>213.64</v>
      </c>
      <c r="H51" s="6">
        <v>3261300</v>
      </c>
    </row>
    <row r="52" spans="2:8" ht="20" customHeight="1" x14ac:dyDescent="0.35">
      <c r="B52" s="45">
        <v>45190</v>
      </c>
      <c r="C52" s="45" t="s">
        <v>434</v>
      </c>
      <c r="D52" s="32">
        <v>216.36</v>
      </c>
      <c r="E52" s="32">
        <v>216.42</v>
      </c>
      <c r="F52" s="32">
        <v>213.98</v>
      </c>
      <c r="G52" s="32">
        <v>214.09</v>
      </c>
      <c r="H52" s="6">
        <v>4190400</v>
      </c>
    </row>
    <row r="53" spans="2:8" ht="20" customHeight="1" x14ac:dyDescent="0.35">
      <c r="B53" s="45">
        <v>45189</v>
      </c>
      <c r="C53" s="45" t="s">
        <v>434</v>
      </c>
      <c r="D53" s="32">
        <v>221.13</v>
      </c>
      <c r="E53" s="32">
        <v>221.49</v>
      </c>
      <c r="F53" s="32">
        <v>218.45</v>
      </c>
      <c r="G53" s="32">
        <v>218.54</v>
      </c>
      <c r="H53" s="6">
        <v>2448400</v>
      </c>
    </row>
    <row r="54" spans="2:8" ht="20" customHeight="1" x14ac:dyDescent="0.35">
      <c r="B54" s="45">
        <v>45188</v>
      </c>
      <c r="C54" s="45" t="s">
        <v>434</v>
      </c>
      <c r="D54" s="32">
        <v>220.61</v>
      </c>
      <c r="E54" s="32">
        <v>220.87</v>
      </c>
      <c r="F54" s="32">
        <v>219.17</v>
      </c>
      <c r="G54" s="32">
        <v>220.49</v>
      </c>
      <c r="H54" s="6">
        <v>2977800</v>
      </c>
    </row>
    <row r="55" spans="2:8" ht="20" customHeight="1" x14ac:dyDescent="0.35">
      <c r="B55" s="45">
        <v>45187</v>
      </c>
      <c r="C55" s="45" t="s">
        <v>434</v>
      </c>
      <c r="D55" s="32">
        <v>220.91</v>
      </c>
      <c r="E55" s="32">
        <v>221.69</v>
      </c>
      <c r="F55" s="32">
        <v>220.55</v>
      </c>
      <c r="G55" s="32">
        <v>221.05</v>
      </c>
      <c r="H55" s="6">
        <v>2259600</v>
      </c>
    </row>
    <row r="56" spans="2:8" ht="20" customHeight="1" x14ac:dyDescent="0.35">
      <c r="B56" s="45">
        <v>45184</v>
      </c>
      <c r="C56" s="45" t="s">
        <v>434</v>
      </c>
      <c r="D56" s="32">
        <v>222.89</v>
      </c>
      <c r="E56" s="32">
        <v>222.92</v>
      </c>
      <c r="F56" s="32">
        <v>220.76</v>
      </c>
      <c r="G56" s="32">
        <v>221.03</v>
      </c>
      <c r="H56" s="6">
        <v>2638100</v>
      </c>
    </row>
    <row r="57" spans="2:8" ht="20" customHeight="1" x14ac:dyDescent="0.35">
      <c r="B57" s="45">
        <v>45183</v>
      </c>
      <c r="C57" s="45" t="s">
        <v>434</v>
      </c>
      <c r="D57" s="32">
        <v>222.85</v>
      </c>
      <c r="E57" s="32">
        <v>223.98</v>
      </c>
      <c r="F57" s="32">
        <v>222.34</v>
      </c>
      <c r="G57" s="32">
        <v>223.66</v>
      </c>
      <c r="H57" s="6">
        <v>2002400</v>
      </c>
    </row>
    <row r="58" spans="2:8" ht="20" customHeight="1" x14ac:dyDescent="0.35">
      <c r="B58" s="45">
        <v>45182</v>
      </c>
      <c r="C58" s="45" t="s">
        <v>434</v>
      </c>
      <c r="D58" s="32">
        <v>221.79</v>
      </c>
      <c r="E58" s="32">
        <v>222.3</v>
      </c>
      <c r="F58" s="32">
        <v>221.1</v>
      </c>
      <c r="G58" s="32">
        <v>221.76</v>
      </c>
      <c r="H58" s="6">
        <v>1990000</v>
      </c>
    </row>
    <row r="59" spans="2:8" ht="20" customHeight="1" x14ac:dyDescent="0.35">
      <c r="B59" s="45">
        <v>45181</v>
      </c>
      <c r="C59" s="45" t="s">
        <v>434</v>
      </c>
      <c r="D59" s="32">
        <v>222.14</v>
      </c>
      <c r="E59" s="32">
        <v>222.97</v>
      </c>
      <c r="F59" s="32">
        <v>221.45</v>
      </c>
      <c r="G59" s="32">
        <v>221.73</v>
      </c>
      <c r="H59" s="6">
        <v>2448500</v>
      </c>
    </row>
    <row r="60" spans="2:8" ht="20" customHeight="1" x14ac:dyDescent="0.35">
      <c r="B60" s="45">
        <v>45180</v>
      </c>
      <c r="C60" s="45" t="s">
        <v>434</v>
      </c>
      <c r="D60" s="32">
        <v>222.66</v>
      </c>
      <c r="E60" s="32">
        <v>223.04</v>
      </c>
      <c r="F60" s="32">
        <v>221.95</v>
      </c>
      <c r="G60" s="32">
        <v>222.81</v>
      </c>
      <c r="H60" s="6">
        <v>2087900</v>
      </c>
    </row>
    <row r="61" spans="2:8" ht="20" customHeight="1" x14ac:dyDescent="0.35">
      <c r="B61" s="45">
        <v>45177</v>
      </c>
      <c r="C61" s="45" t="s">
        <v>434</v>
      </c>
      <c r="D61" s="32">
        <v>221.21</v>
      </c>
      <c r="E61" s="32">
        <v>222.18</v>
      </c>
      <c r="F61" s="32">
        <v>220.98</v>
      </c>
      <c r="G61" s="32">
        <v>221.42</v>
      </c>
      <c r="H61" s="6">
        <v>2244400</v>
      </c>
    </row>
    <row r="62" spans="2:8" ht="20" customHeight="1" x14ac:dyDescent="0.35">
      <c r="B62" s="45">
        <v>45176</v>
      </c>
      <c r="C62" s="45" t="s">
        <v>434</v>
      </c>
      <c r="D62" s="32">
        <v>220.38</v>
      </c>
      <c r="E62" s="32">
        <v>221.5</v>
      </c>
      <c r="F62" s="32">
        <v>220.08</v>
      </c>
      <c r="G62" s="32">
        <v>221.18</v>
      </c>
      <c r="H62" s="6">
        <v>2964700</v>
      </c>
    </row>
    <row r="63" spans="2:8" ht="20" customHeight="1" x14ac:dyDescent="0.35">
      <c r="B63" s="45">
        <v>45175</v>
      </c>
      <c r="C63" s="45" t="s">
        <v>434</v>
      </c>
      <c r="D63" s="32">
        <v>222.99</v>
      </c>
      <c r="E63" s="32">
        <v>223.18</v>
      </c>
      <c r="F63" s="32">
        <v>220.75</v>
      </c>
      <c r="G63" s="32">
        <v>221.94</v>
      </c>
      <c r="H63" s="6">
        <v>2473700</v>
      </c>
    </row>
    <row r="64" spans="2:8" ht="20" customHeight="1" x14ac:dyDescent="0.35">
      <c r="B64" s="45">
        <v>45174</v>
      </c>
      <c r="C64" s="45" t="s">
        <v>434</v>
      </c>
      <c r="D64" s="32">
        <v>224.26</v>
      </c>
      <c r="E64" s="32">
        <v>224.64</v>
      </c>
      <c r="F64" s="32">
        <v>223.28</v>
      </c>
      <c r="G64" s="32">
        <v>223.34</v>
      </c>
      <c r="H64" s="6">
        <v>2531500</v>
      </c>
    </row>
    <row r="65" spans="2:8" ht="20" customHeight="1" x14ac:dyDescent="0.35">
      <c r="B65" s="45">
        <v>45170</v>
      </c>
      <c r="C65" s="45" t="s">
        <v>434</v>
      </c>
      <c r="D65" s="32">
        <v>225.34</v>
      </c>
      <c r="E65" s="32">
        <v>225.78</v>
      </c>
      <c r="F65" s="32">
        <v>223.96</v>
      </c>
      <c r="G65" s="32">
        <v>224.68</v>
      </c>
      <c r="H65" s="6">
        <v>3047300</v>
      </c>
    </row>
    <row r="66" spans="2:8" ht="20" customHeight="1" x14ac:dyDescent="0.35">
      <c r="B66" s="45">
        <v>45169</v>
      </c>
      <c r="C66" s="45" t="s">
        <v>434</v>
      </c>
      <c r="D66" s="32">
        <v>224.5</v>
      </c>
      <c r="E66" s="32">
        <v>225.18</v>
      </c>
      <c r="F66" s="32">
        <v>223.88</v>
      </c>
      <c r="G66" s="32">
        <v>223.94</v>
      </c>
      <c r="H66" s="6">
        <v>3044000</v>
      </c>
    </row>
    <row r="67" spans="2:8" ht="20" customHeight="1" x14ac:dyDescent="0.35">
      <c r="B67" s="45">
        <v>45168</v>
      </c>
      <c r="C67" s="45" t="s">
        <v>434</v>
      </c>
      <c r="D67" s="32">
        <v>223.25</v>
      </c>
      <c r="E67" s="32">
        <v>224.5</v>
      </c>
      <c r="F67" s="32">
        <v>223.05</v>
      </c>
      <c r="G67" s="32">
        <v>224.18</v>
      </c>
      <c r="H67" s="6">
        <v>2420800</v>
      </c>
    </row>
    <row r="68" spans="2:8" ht="20" customHeight="1" x14ac:dyDescent="0.35">
      <c r="B68" s="45">
        <v>45167</v>
      </c>
      <c r="C68" s="45" t="s">
        <v>434</v>
      </c>
      <c r="D68" s="32">
        <v>219.94</v>
      </c>
      <c r="E68" s="32">
        <v>223.32</v>
      </c>
      <c r="F68" s="32">
        <v>219.8</v>
      </c>
      <c r="G68" s="32">
        <v>223.19</v>
      </c>
      <c r="H68" s="6">
        <v>3160300</v>
      </c>
    </row>
    <row r="69" spans="2:8" ht="20" customHeight="1" x14ac:dyDescent="0.35">
      <c r="B69" s="45">
        <v>45166</v>
      </c>
      <c r="C69" s="45" t="s">
        <v>434</v>
      </c>
      <c r="D69" s="32">
        <v>219.57</v>
      </c>
      <c r="E69" s="32">
        <v>220.32</v>
      </c>
      <c r="F69" s="32">
        <v>219.1</v>
      </c>
      <c r="G69" s="32">
        <v>219.99</v>
      </c>
      <c r="H69" s="6">
        <v>2364700</v>
      </c>
    </row>
    <row r="70" spans="2:8" ht="20" customHeight="1" x14ac:dyDescent="0.35">
      <c r="B70" s="45">
        <v>45163</v>
      </c>
      <c r="C70" s="45" t="s">
        <v>434</v>
      </c>
      <c r="D70" s="32">
        <v>217.98</v>
      </c>
      <c r="E70" s="32">
        <v>219.24</v>
      </c>
      <c r="F70" s="32">
        <v>216.05</v>
      </c>
      <c r="G70" s="32">
        <v>218.59</v>
      </c>
      <c r="H70" s="6">
        <v>3631000</v>
      </c>
    </row>
    <row r="71" spans="2:8" ht="20" customHeight="1" x14ac:dyDescent="0.35">
      <c r="B71" s="45">
        <v>45162</v>
      </c>
      <c r="C71" s="45" t="s">
        <v>434</v>
      </c>
      <c r="D71" s="32">
        <v>220.7</v>
      </c>
      <c r="E71" s="32">
        <v>221.14</v>
      </c>
      <c r="F71" s="32">
        <v>217.08</v>
      </c>
      <c r="G71" s="32">
        <v>217.11</v>
      </c>
      <c r="H71" s="6">
        <v>3099400</v>
      </c>
    </row>
    <row r="72" spans="2:8" ht="20" customHeight="1" x14ac:dyDescent="0.35">
      <c r="B72" s="45">
        <v>45161</v>
      </c>
      <c r="C72" s="45" t="s">
        <v>434</v>
      </c>
      <c r="D72" s="32">
        <v>218.08</v>
      </c>
      <c r="E72" s="32">
        <v>220.4</v>
      </c>
      <c r="F72" s="32">
        <v>218.08</v>
      </c>
      <c r="G72" s="32">
        <v>220.06</v>
      </c>
      <c r="H72" s="6">
        <v>2560200</v>
      </c>
    </row>
    <row r="73" spans="2:8" ht="20" customHeight="1" x14ac:dyDescent="0.35">
      <c r="B73" s="45">
        <v>45160</v>
      </c>
      <c r="C73" s="45" t="s">
        <v>434</v>
      </c>
      <c r="D73" s="32">
        <v>219.22</v>
      </c>
      <c r="E73" s="32">
        <v>219.22</v>
      </c>
      <c r="F73" s="32">
        <v>217.38</v>
      </c>
      <c r="G73" s="32">
        <v>217.68</v>
      </c>
      <c r="H73" s="6">
        <v>2892300</v>
      </c>
    </row>
    <row r="74" spans="2:8" ht="20" customHeight="1" x14ac:dyDescent="0.35">
      <c r="B74" s="45">
        <v>45159</v>
      </c>
      <c r="C74" s="45" t="s">
        <v>434</v>
      </c>
      <c r="D74" s="32">
        <v>217.41</v>
      </c>
      <c r="E74" s="32">
        <v>218.68</v>
      </c>
      <c r="F74" s="32">
        <v>216.36</v>
      </c>
      <c r="G74" s="32">
        <v>218.26</v>
      </c>
      <c r="H74" s="6">
        <v>2755400</v>
      </c>
    </row>
    <row r="75" spans="2:8" ht="20" customHeight="1" x14ac:dyDescent="0.35">
      <c r="B75" s="45">
        <v>45156</v>
      </c>
      <c r="C75" s="45" t="s">
        <v>434</v>
      </c>
      <c r="D75" s="32">
        <v>215.23</v>
      </c>
      <c r="E75" s="32">
        <v>217.56</v>
      </c>
      <c r="F75" s="32">
        <v>215.03</v>
      </c>
      <c r="G75" s="32">
        <v>217.01</v>
      </c>
      <c r="H75" s="6">
        <v>2931700</v>
      </c>
    </row>
    <row r="76" spans="2:8" ht="20" customHeight="1" x14ac:dyDescent="0.35">
      <c r="B76" s="45">
        <v>45155</v>
      </c>
      <c r="C76" s="45" t="s">
        <v>434</v>
      </c>
      <c r="D76" s="32">
        <v>219.28</v>
      </c>
      <c r="E76" s="32">
        <v>219.5</v>
      </c>
      <c r="F76" s="32">
        <v>216.55</v>
      </c>
      <c r="G76" s="32">
        <v>216.76</v>
      </c>
      <c r="H76" s="6">
        <v>3135900</v>
      </c>
    </row>
    <row r="77" spans="2:8" ht="20" customHeight="1" x14ac:dyDescent="0.35">
      <c r="B77" s="45">
        <v>45154</v>
      </c>
      <c r="C77" s="45" t="s">
        <v>434</v>
      </c>
      <c r="D77" s="32">
        <v>220.13</v>
      </c>
      <c r="E77" s="32">
        <v>220.96</v>
      </c>
      <c r="F77" s="32">
        <v>218.55</v>
      </c>
      <c r="G77" s="32">
        <v>218.55</v>
      </c>
      <c r="H77" s="6">
        <v>2933500</v>
      </c>
    </row>
    <row r="78" spans="2:8" ht="20" customHeight="1" x14ac:dyDescent="0.35">
      <c r="B78" s="45">
        <v>45153</v>
      </c>
      <c r="C78" s="45" t="s">
        <v>434</v>
      </c>
      <c r="D78" s="32">
        <v>222</v>
      </c>
      <c r="E78" s="32">
        <v>222.24</v>
      </c>
      <c r="F78" s="32">
        <v>220.04</v>
      </c>
      <c r="G78" s="32">
        <v>220.37</v>
      </c>
      <c r="H78" s="6">
        <v>2997300</v>
      </c>
    </row>
    <row r="79" spans="2:8" ht="20" customHeight="1" x14ac:dyDescent="0.35">
      <c r="B79" s="45">
        <v>45152</v>
      </c>
      <c r="C79" s="45" t="s">
        <v>434</v>
      </c>
      <c r="D79" s="32">
        <v>221.32</v>
      </c>
      <c r="E79" s="32">
        <v>222.92</v>
      </c>
      <c r="F79" s="32">
        <v>221.05</v>
      </c>
      <c r="G79" s="32">
        <v>222.9</v>
      </c>
      <c r="H79" s="6">
        <v>2435100</v>
      </c>
    </row>
    <row r="80" spans="2:8" ht="20" customHeight="1" x14ac:dyDescent="0.35">
      <c r="B80" s="45">
        <v>45149</v>
      </c>
      <c r="C80" s="45" t="s">
        <v>434</v>
      </c>
      <c r="D80" s="32">
        <v>221.1</v>
      </c>
      <c r="E80" s="32">
        <v>222.41</v>
      </c>
      <c r="F80" s="32">
        <v>220.77</v>
      </c>
      <c r="G80" s="32">
        <v>221.8</v>
      </c>
      <c r="H80" s="6">
        <v>2219700</v>
      </c>
    </row>
    <row r="81" spans="2:8" ht="20" customHeight="1" x14ac:dyDescent="0.35">
      <c r="B81" s="45">
        <v>45148</v>
      </c>
      <c r="C81" s="45" t="s">
        <v>434</v>
      </c>
      <c r="D81" s="32">
        <v>223.24</v>
      </c>
      <c r="E81" s="32">
        <v>224.88</v>
      </c>
      <c r="F81" s="32">
        <v>221.34</v>
      </c>
      <c r="G81" s="32">
        <v>222.01</v>
      </c>
      <c r="H81" s="6">
        <v>3033300</v>
      </c>
    </row>
    <row r="82" spans="2:8" ht="20" customHeight="1" x14ac:dyDescent="0.35">
      <c r="B82" s="45">
        <v>45147</v>
      </c>
      <c r="C82" s="45" t="s">
        <v>434</v>
      </c>
      <c r="D82" s="32">
        <v>223.66</v>
      </c>
      <c r="E82" s="32">
        <v>223.69</v>
      </c>
      <c r="F82" s="32">
        <v>221.56</v>
      </c>
      <c r="G82" s="32">
        <v>221.97</v>
      </c>
      <c r="H82" s="6">
        <v>2203400</v>
      </c>
    </row>
    <row r="83" spans="2:8" ht="20" customHeight="1" x14ac:dyDescent="0.35">
      <c r="B83" s="45">
        <v>45146</v>
      </c>
      <c r="C83" s="45" t="s">
        <v>434</v>
      </c>
      <c r="D83" s="32">
        <v>223.2</v>
      </c>
      <c r="E83" s="32">
        <v>223.77</v>
      </c>
      <c r="F83" s="32">
        <v>221.7</v>
      </c>
      <c r="G83" s="32">
        <v>223.57</v>
      </c>
      <c r="H83" s="6">
        <v>2796400</v>
      </c>
    </row>
    <row r="84" spans="2:8" ht="20" customHeight="1" x14ac:dyDescent="0.35">
      <c r="B84" s="45">
        <v>45145</v>
      </c>
      <c r="C84" s="45" t="s">
        <v>434</v>
      </c>
      <c r="D84" s="32">
        <v>223.72</v>
      </c>
      <c r="E84" s="32">
        <v>224.71</v>
      </c>
      <c r="F84" s="32">
        <v>223.22</v>
      </c>
      <c r="G84" s="32">
        <v>224.61</v>
      </c>
      <c r="H84" s="6">
        <v>2376600</v>
      </c>
    </row>
    <row r="85" spans="2:8" ht="20" customHeight="1" x14ac:dyDescent="0.35">
      <c r="B85" s="45">
        <v>45142</v>
      </c>
      <c r="C85" s="45" t="s">
        <v>434</v>
      </c>
      <c r="D85" s="32">
        <v>224.74</v>
      </c>
      <c r="E85" s="32">
        <v>225.84</v>
      </c>
      <c r="F85" s="32">
        <v>222.61</v>
      </c>
      <c r="G85" s="32">
        <v>222.9</v>
      </c>
      <c r="H85" s="6">
        <v>3023100</v>
      </c>
    </row>
    <row r="86" spans="2:8" ht="20" customHeight="1" x14ac:dyDescent="0.35">
      <c r="B86" s="45">
        <v>45141</v>
      </c>
      <c r="C86" s="45" t="s">
        <v>434</v>
      </c>
      <c r="D86" s="32">
        <v>223.48</v>
      </c>
      <c r="E86" s="32">
        <v>224.77</v>
      </c>
      <c r="F86" s="32">
        <v>222.99</v>
      </c>
      <c r="G86" s="32">
        <v>223.85</v>
      </c>
      <c r="H86" s="6">
        <v>2925200</v>
      </c>
    </row>
    <row r="87" spans="2:8" ht="20" customHeight="1" x14ac:dyDescent="0.35">
      <c r="B87" s="45">
        <v>45140</v>
      </c>
      <c r="C87" s="45" t="s">
        <v>434</v>
      </c>
      <c r="D87" s="32">
        <v>225.99</v>
      </c>
      <c r="E87" s="32">
        <v>226.14</v>
      </c>
      <c r="F87" s="32">
        <v>224.07</v>
      </c>
      <c r="G87" s="32">
        <v>224.5</v>
      </c>
      <c r="H87" s="6">
        <v>4239000</v>
      </c>
    </row>
    <row r="88" spans="2:8" ht="20" customHeight="1" x14ac:dyDescent="0.35">
      <c r="B88" s="45">
        <v>45139</v>
      </c>
      <c r="C88" s="45" t="s">
        <v>434</v>
      </c>
      <c r="D88" s="32">
        <v>227.65</v>
      </c>
      <c r="E88" s="32">
        <v>228</v>
      </c>
      <c r="F88" s="32">
        <v>227.07</v>
      </c>
      <c r="G88" s="32">
        <v>227.73</v>
      </c>
      <c r="H88" s="6">
        <v>2809500</v>
      </c>
    </row>
    <row r="89" spans="2:8" ht="20" customHeight="1" x14ac:dyDescent="0.35">
      <c r="B89" s="45">
        <v>45138</v>
      </c>
      <c r="C89" s="45" t="s">
        <v>434</v>
      </c>
      <c r="D89" s="32">
        <v>228.12</v>
      </c>
      <c r="E89" s="32">
        <v>228.56</v>
      </c>
      <c r="F89" s="32">
        <v>227.56</v>
      </c>
      <c r="G89" s="32">
        <v>228.35</v>
      </c>
      <c r="H89" s="6">
        <v>2658500</v>
      </c>
    </row>
    <row r="90" spans="2:8" ht="20" customHeight="1" x14ac:dyDescent="0.35">
      <c r="B90" s="45">
        <v>45135</v>
      </c>
      <c r="C90" s="45" t="s">
        <v>434</v>
      </c>
      <c r="D90" s="32">
        <v>227.17</v>
      </c>
      <c r="E90" s="32">
        <v>228.03</v>
      </c>
      <c r="F90" s="32">
        <v>226.77</v>
      </c>
      <c r="G90" s="32">
        <v>227.66</v>
      </c>
      <c r="H90" s="6">
        <v>2257600</v>
      </c>
    </row>
    <row r="91" spans="2:8" ht="20" customHeight="1" x14ac:dyDescent="0.35">
      <c r="B91" s="45">
        <v>45134</v>
      </c>
      <c r="C91" s="45" t="s">
        <v>434</v>
      </c>
      <c r="D91" s="32">
        <v>228.81</v>
      </c>
      <c r="E91" s="32">
        <v>228.97</v>
      </c>
      <c r="F91" s="32">
        <v>224.83</v>
      </c>
      <c r="G91" s="32">
        <v>225.31</v>
      </c>
      <c r="H91" s="6">
        <v>4730600</v>
      </c>
    </row>
    <row r="92" spans="2:8" ht="20" customHeight="1" x14ac:dyDescent="0.35">
      <c r="B92" s="45">
        <v>45133</v>
      </c>
      <c r="C92" s="45" t="s">
        <v>434</v>
      </c>
      <c r="D92" s="32">
        <v>226.43</v>
      </c>
      <c r="E92" s="32">
        <v>227.77</v>
      </c>
      <c r="F92" s="32">
        <v>226.05</v>
      </c>
      <c r="G92" s="32">
        <v>227.06</v>
      </c>
      <c r="H92" s="6">
        <v>1985600</v>
      </c>
    </row>
    <row r="93" spans="2:8" ht="20" customHeight="1" x14ac:dyDescent="0.35">
      <c r="B93" s="45">
        <v>45132</v>
      </c>
      <c r="C93" s="45" t="s">
        <v>434</v>
      </c>
      <c r="D93" s="32">
        <v>226.02</v>
      </c>
      <c r="E93" s="32">
        <v>227.6</v>
      </c>
      <c r="F93" s="32">
        <v>226.02</v>
      </c>
      <c r="G93" s="32">
        <v>226.89</v>
      </c>
      <c r="H93" s="6">
        <v>2084400</v>
      </c>
    </row>
    <row r="94" spans="2:8" ht="20" customHeight="1" x14ac:dyDescent="0.35">
      <c r="B94" s="45">
        <v>45131</v>
      </c>
      <c r="C94" s="45" t="s">
        <v>434</v>
      </c>
      <c r="D94" s="32">
        <v>226.05</v>
      </c>
      <c r="E94" s="32">
        <v>226.71</v>
      </c>
      <c r="F94" s="32">
        <v>225.64</v>
      </c>
      <c r="G94" s="32">
        <v>226.32</v>
      </c>
      <c r="H94" s="6">
        <v>2291700</v>
      </c>
    </row>
    <row r="95" spans="2:8" ht="20" customHeight="1" x14ac:dyDescent="0.35">
      <c r="B95" s="45">
        <v>45128</v>
      </c>
      <c r="C95" s="45" t="s">
        <v>434</v>
      </c>
      <c r="D95" s="32">
        <v>226.42</v>
      </c>
      <c r="E95" s="32">
        <v>226.54</v>
      </c>
      <c r="F95" s="32">
        <v>225.46</v>
      </c>
      <c r="G95" s="32">
        <v>225.52</v>
      </c>
      <c r="H95" s="6">
        <v>2296400</v>
      </c>
    </row>
    <row r="96" spans="2:8" ht="20" customHeight="1" x14ac:dyDescent="0.35">
      <c r="B96" s="45">
        <v>45127</v>
      </c>
      <c r="C96" s="45" t="s">
        <v>434</v>
      </c>
      <c r="D96" s="32">
        <v>226.61</v>
      </c>
      <c r="E96" s="32">
        <v>227.01</v>
      </c>
      <c r="F96" s="32">
        <v>225.14</v>
      </c>
      <c r="G96" s="32">
        <v>225.54</v>
      </c>
      <c r="H96" s="6">
        <v>2651700</v>
      </c>
    </row>
    <row r="97" spans="2:8" ht="20" customHeight="1" x14ac:dyDescent="0.35">
      <c r="B97" s="45">
        <v>45126</v>
      </c>
      <c r="C97" s="45" t="s">
        <v>434</v>
      </c>
      <c r="D97" s="32">
        <v>227.08</v>
      </c>
      <c r="E97" s="32">
        <v>227.76</v>
      </c>
      <c r="F97" s="32">
        <v>226.68</v>
      </c>
      <c r="G97" s="32">
        <v>227.18</v>
      </c>
      <c r="H97" s="6">
        <v>3106700</v>
      </c>
    </row>
    <row r="98" spans="2:8" ht="20" customHeight="1" x14ac:dyDescent="0.35">
      <c r="B98" s="45">
        <v>45125</v>
      </c>
      <c r="C98" s="45" t="s">
        <v>434</v>
      </c>
      <c r="D98" s="32">
        <v>224.7</v>
      </c>
      <c r="E98" s="32">
        <v>226.92</v>
      </c>
      <c r="F98" s="32">
        <v>224.53</v>
      </c>
      <c r="G98" s="32">
        <v>226.59</v>
      </c>
      <c r="H98" s="6">
        <v>2949500</v>
      </c>
    </row>
    <row r="99" spans="2:8" ht="20" customHeight="1" x14ac:dyDescent="0.35">
      <c r="B99" s="45">
        <v>45124</v>
      </c>
      <c r="C99" s="45" t="s">
        <v>434</v>
      </c>
      <c r="D99" s="32">
        <v>223.95</v>
      </c>
      <c r="E99" s="32">
        <v>225.36</v>
      </c>
      <c r="F99" s="32">
        <v>223.76</v>
      </c>
      <c r="G99" s="32">
        <v>224.8</v>
      </c>
      <c r="H99" s="6">
        <v>2688200</v>
      </c>
    </row>
    <row r="100" spans="2:8" ht="20" customHeight="1" x14ac:dyDescent="0.35">
      <c r="B100" s="45">
        <v>45121</v>
      </c>
      <c r="C100" s="45" t="s">
        <v>434</v>
      </c>
      <c r="D100" s="32">
        <v>224.85</v>
      </c>
      <c r="E100" s="32">
        <v>224.86</v>
      </c>
      <c r="F100" s="32">
        <v>223.5</v>
      </c>
      <c r="G100" s="32">
        <v>223.95</v>
      </c>
      <c r="H100" s="6">
        <v>2911500</v>
      </c>
    </row>
    <row r="101" spans="2:8" ht="20" customHeight="1" x14ac:dyDescent="0.35">
      <c r="B101" s="45">
        <v>45120</v>
      </c>
      <c r="C101" s="45" t="s">
        <v>434</v>
      </c>
      <c r="D101" s="32">
        <v>223.46</v>
      </c>
      <c r="E101" s="32">
        <v>224.64</v>
      </c>
      <c r="F101" s="32">
        <v>223.13</v>
      </c>
      <c r="G101" s="32">
        <v>224.28</v>
      </c>
      <c r="H101" s="6">
        <v>4113300</v>
      </c>
    </row>
    <row r="102" spans="2:8" ht="20" customHeight="1" x14ac:dyDescent="0.35">
      <c r="B102" s="45">
        <v>45119</v>
      </c>
      <c r="C102" s="45" t="s">
        <v>434</v>
      </c>
      <c r="D102" s="32">
        <v>222.57</v>
      </c>
      <c r="E102" s="32">
        <v>223.1</v>
      </c>
      <c r="F102" s="32">
        <v>221.86</v>
      </c>
      <c r="G102" s="32">
        <v>222.4</v>
      </c>
      <c r="H102" s="6">
        <v>3030200</v>
      </c>
    </row>
    <row r="103" spans="2:8" ht="20" customHeight="1" x14ac:dyDescent="0.35">
      <c r="B103" s="45">
        <v>45118</v>
      </c>
      <c r="C103" s="45" t="s">
        <v>434</v>
      </c>
      <c r="D103" s="32">
        <v>219.38</v>
      </c>
      <c r="E103" s="32">
        <v>220.93</v>
      </c>
      <c r="F103" s="32">
        <v>219.01</v>
      </c>
      <c r="G103" s="32">
        <v>220.71</v>
      </c>
      <c r="H103" s="6">
        <v>2158200</v>
      </c>
    </row>
    <row r="104" spans="2:8" ht="20" customHeight="1" x14ac:dyDescent="0.35">
      <c r="B104" s="45">
        <v>45117</v>
      </c>
      <c r="C104" s="45" t="s">
        <v>434</v>
      </c>
      <c r="D104" s="32">
        <v>217.9</v>
      </c>
      <c r="E104" s="32">
        <v>219.03</v>
      </c>
      <c r="F104" s="32">
        <v>217.8</v>
      </c>
      <c r="G104" s="32">
        <v>218.99</v>
      </c>
      <c r="H104" s="6">
        <v>2080500</v>
      </c>
    </row>
    <row r="105" spans="2:8" ht="20" customHeight="1" x14ac:dyDescent="0.35">
      <c r="B105" s="45">
        <v>45114</v>
      </c>
      <c r="C105" s="45" t="s">
        <v>434</v>
      </c>
      <c r="D105" s="32">
        <v>217.91</v>
      </c>
      <c r="E105" s="32">
        <v>220.08</v>
      </c>
      <c r="F105" s="32">
        <v>217.81</v>
      </c>
      <c r="G105" s="32">
        <v>218.04</v>
      </c>
      <c r="H105" s="6">
        <v>2771700</v>
      </c>
    </row>
    <row r="106" spans="2:8" ht="20" customHeight="1" x14ac:dyDescent="0.35">
      <c r="B106" s="45">
        <v>45113</v>
      </c>
      <c r="C106" s="45" t="s">
        <v>434</v>
      </c>
      <c r="D106" s="32">
        <v>218.54</v>
      </c>
      <c r="E106" s="32">
        <v>218.54</v>
      </c>
      <c r="F106" s="32">
        <v>216.83</v>
      </c>
      <c r="G106" s="32">
        <v>218.31</v>
      </c>
      <c r="H106" s="6">
        <v>3404300</v>
      </c>
    </row>
    <row r="107" spans="2:8" ht="20" customHeight="1" x14ac:dyDescent="0.35">
      <c r="B107" s="45">
        <v>45112</v>
      </c>
      <c r="C107" s="45" t="s">
        <v>434</v>
      </c>
      <c r="D107" s="32">
        <v>220.08</v>
      </c>
      <c r="E107" s="32">
        <v>220.61</v>
      </c>
      <c r="F107" s="32">
        <v>219.63</v>
      </c>
      <c r="G107" s="32">
        <v>220.27</v>
      </c>
      <c r="H107" s="6">
        <v>3341400</v>
      </c>
    </row>
    <row r="108" spans="2:8" ht="20" customHeight="1" x14ac:dyDescent="0.35">
      <c r="B108" s="45">
        <v>45110</v>
      </c>
      <c r="C108" s="45" t="s">
        <v>434</v>
      </c>
      <c r="D108" s="32">
        <v>220.28</v>
      </c>
      <c r="E108" s="32">
        <v>220.94</v>
      </c>
      <c r="F108" s="32">
        <v>220.05</v>
      </c>
      <c r="G108" s="32">
        <v>220.94</v>
      </c>
      <c r="H108" s="6">
        <v>2423600</v>
      </c>
    </row>
    <row r="109" spans="2:8" ht="20" customHeight="1" x14ac:dyDescent="0.35">
      <c r="B109" s="45">
        <v>45107</v>
      </c>
      <c r="C109" s="45" t="s">
        <v>434</v>
      </c>
      <c r="D109" s="32">
        <v>219.61</v>
      </c>
      <c r="E109" s="32">
        <v>220.86</v>
      </c>
      <c r="F109" s="32">
        <v>219.48</v>
      </c>
      <c r="G109" s="32">
        <v>220.28</v>
      </c>
      <c r="H109" s="6">
        <v>3443600</v>
      </c>
    </row>
    <row r="110" spans="2:8" ht="20" customHeight="1" x14ac:dyDescent="0.35">
      <c r="B110" s="45">
        <v>45106</v>
      </c>
      <c r="C110" s="45" t="s">
        <v>434</v>
      </c>
      <c r="D110" s="32">
        <v>216.9</v>
      </c>
      <c r="E110" s="32">
        <v>218.1</v>
      </c>
      <c r="F110" s="32">
        <v>216.66</v>
      </c>
      <c r="G110" s="32">
        <v>218.02</v>
      </c>
      <c r="H110" s="6">
        <v>2857900</v>
      </c>
    </row>
    <row r="111" spans="2:8" ht="20" customHeight="1" x14ac:dyDescent="0.35">
      <c r="B111" s="45">
        <v>45105</v>
      </c>
      <c r="C111" s="45" t="s">
        <v>434</v>
      </c>
      <c r="D111" s="32">
        <v>216.48</v>
      </c>
      <c r="E111" s="32">
        <v>217.51</v>
      </c>
      <c r="F111" s="32">
        <v>215.96</v>
      </c>
      <c r="G111" s="32">
        <v>216.98</v>
      </c>
      <c r="H111" s="6">
        <v>4362100</v>
      </c>
    </row>
    <row r="112" spans="2:8" ht="20" customHeight="1" x14ac:dyDescent="0.35">
      <c r="B112" s="45">
        <v>45104</v>
      </c>
      <c r="C112" s="45" t="s">
        <v>434</v>
      </c>
      <c r="D112" s="32">
        <v>214.75</v>
      </c>
      <c r="E112" s="32">
        <v>217.11</v>
      </c>
      <c r="F112" s="32">
        <v>214.55</v>
      </c>
      <c r="G112" s="32">
        <v>216.8</v>
      </c>
      <c r="H112" s="6">
        <v>2653000</v>
      </c>
    </row>
    <row r="113" spans="2:8" ht="20" customHeight="1" x14ac:dyDescent="0.35">
      <c r="B113" s="45">
        <v>45103</v>
      </c>
      <c r="C113" s="45" t="s">
        <v>434</v>
      </c>
      <c r="D113" s="32">
        <v>214.8</v>
      </c>
      <c r="E113" s="32">
        <v>215.82</v>
      </c>
      <c r="F113" s="32">
        <v>214.14</v>
      </c>
      <c r="G113" s="32">
        <v>214.19</v>
      </c>
      <c r="H113" s="6">
        <v>2846800</v>
      </c>
    </row>
    <row r="114" spans="2:8" ht="20" customHeight="1" x14ac:dyDescent="0.35">
      <c r="B114" s="45">
        <v>45100</v>
      </c>
      <c r="C114" s="45" t="s">
        <v>434</v>
      </c>
      <c r="D114" s="32">
        <v>215.13</v>
      </c>
      <c r="E114" s="32">
        <v>215.89</v>
      </c>
      <c r="F114" s="32">
        <v>214.58</v>
      </c>
      <c r="G114" s="32">
        <v>214.94</v>
      </c>
      <c r="H114" s="6">
        <v>3327100</v>
      </c>
    </row>
    <row r="115" spans="2:8" ht="20" customHeight="1" x14ac:dyDescent="0.35">
      <c r="B115" s="45">
        <v>45099</v>
      </c>
      <c r="C115" s="45" t="s">
        <v>434</v>
      </c>
      <c r="D115" s="32">
        <v>216.51</v>
      </c>
      <c r="E115" s="32">
        <v>217.59</v>
      </c>
      <c r="F115" s="32">
        <v>216.17</v>
      </c>
      <c r="G115" s="32">
        <v>217.56</v>
      </c>
      <c r="H115" s="6">
        <v>2669100</v>
      </c>
    </row>
    <row r="116" spans="2:8" ht="20" customHeight="1" x14ac:dyDescent="0.35">
      <c r="B116" s="45">
        <v>45098</v>
      </c>
      <c r="C116" s="45" t="s">
        <v>434</v>
      </c>
      <c r="D116" s="32">
        <v>217.82</v>
      </c>
      <c r="E116" s="32">
        <v>218.08</v>
      </c>
      <c r="F116" s="32">
        <v>216.7</v>
      </c>
      <c r="G116" s="32">
        <v>216.98</v>
      </c>
      <c r="H116" s="6">
        <v>2713400</v>
      </c>
    </row>
    <row r="117" spans="2:8" ht="20" customHeight="1" x14ac:dyDescent="0.35">
      <c r="B117" s="45">
        <v>45097</v>
      </c>
      <c r="C117" s="45" t="s">
        <v>434</v>
      </c>
      <c r="D117" s="32">
        <v>218.38</v>
      </c>
      <c r="E117" s="32">
        <v>218.67</v>
      </c>
      <c r="F117" s="32">
        <v>217.07</v>
      </c>
      <c r="G117" s="32">
        <v>218.18</v>
      </c>
      <c r="H117" s="6">
        <v>3156500</v>
      </c>
    </row>
    <row r="118" spans="2:8" ht="20" customHeight="1" x14ac:dyDescent="0.35">
      <c r="B118" s="45">
        <v>45093</v>
      </c>
      <c r="C118" s="45" t="s">
        <v>434</v>
      </c>
      <c r="D118" s="32">
        <v>221.42</v>
      </c>
      <c r="E118" s="32">
        <v>221.42</v>
      </c>
      <c r="F118" s="32">
        <v>219.13</v>
      </c>
      <c r="G118" s="32">
        <v>219.26</v>
      </c>
      <c r="H118" s="6">
        <v>4762600</v>
      </c>
    </row>
    <row r="119" spans="2:8" ht="20" customHeight="1" x14ac:dyDescent="0.35">
      <c r="B119" s="45">
        <v>45092</v>
      </c>
      <c r="C119" s="45" t="s">
        <v>434</v>
      </c>
      <c r="D119" s="32">
        <v>216.99</v>
      </c>
      <c r="E119" s="32">
        <v>220.71</v>
      </c>
      <c r="F119" s="32">
        <v>216.91</v>
      </c>
      <c r="G119" s="32">
        <v>220.09</v>
      </c>
      <c r="H119" s="6">
        <v>2895100</v>
      </c>
    </row>
    <row r="120" spans="2:8" ht="20" customHeight="1" x14ac:dyDescent="0.35">
      <c r="B120" s="45">
        <v>45091</v>
      </c>
      <c r="C120" s="45" t="s">
        <v>434</v>
      </c>
      <c r="D120" s="32">
        <v>217.55</v>
      </c>
      <c r="E120" s="32">
        <v>218.53</v>
      </c>
      <c r="F120" s="32">
        <v>215.7</v>
      </c>
      <c r="G120" s="32">
        <v>217.44</v>
      </c>
      <c r="H120" s="6">
        <v>4131000</v>
      </c>
    </row>
    <row r="121" spans="2:8" ht="20" customHeight="1" x14ac:dyDescent="0.35">
      <c r="B121" s="45">
        <v>45090</v>
      </c>
      <c r="C121" s="45" t="s">
        <v>434</v>
      </c>
      <c r="D121" s="32">
        <v>216.78</v>
      </c>
      <c r="E121" s="32">
        <v>217.77</v>
      </c>
      <c r="F121" s="32">
        <v>216.46</v>
      </c>
      <c r="G121" s="32">
        <v>217.44</v>
      </c>
      <c r="H121" s="6">
        <v>4295700</v>
      </c>
    </row>
    <row r="122" spans="2:8" ht="20" customHeight="1" x14ac:dyDescent="0.35">
      <c r="B122" s="45">
        <v>45089</v>
      </c>
      <c r="C122" s="45" t="s">
        <v>434</v>
      </c>
      <c r="D122" s="32">
        <v>214.5</v>
      </c>
      <c r="E122" s="32">
        <v>215.86</v>
      </c>
      <c r="F122" s="32">
        <v>214.05</v>
      </c>
      <c r="G122" s="32">
        <v>215.85</v>
      </c>
      <c r="H122" s="6">
        <v>2479900</v>
      </c>
    </row>
    <row r="123" spans="2:8" ht="20" customHeight="1" x14ac:dyDescent="0.35">
      <c r="B123" s="45">
        <v>45086</v>
      </c>
      <c r="C123" s="45" t="s">
        <v>434</v>
      </c>
      <c r="D123" s="32">
        <v>214.1</v>
      </c>
      <c r="E123" s="32">
        <v>215.08</v>
      </c>
      <c r="F123" s="32">
        <v>213.41</v>
      </c>
      <c r="G123" s="32">
        <v>213.93</v>
      </c>
      <c r="H123" s="6">
        <v>2084600</v>
      </c>
    </row>
    <row r="124" spans="2:8" ht="20" customHeight="1" x14ac:dyDescent="0.35">
      <c r="B124" s="45">
        <v>45085</v>
      </c>
      <c r="C124" s="45" t="s">
        <v>434</v>
      </c>
      <c r="D124" s="32">
        <v>212.63</v>
      </c>
      <c r="E124" s="32">
        <v>213.97</v>
      </c>
      <c r="F124" s="32">
        <v>212.09</v>
      </c>
      <c r="G124" s="32">
        <v>213.7</v>
      </c>
      <c r="H124" s="6">
        <v>1943100</v>
      </c>
    </row>
    <row r="125" spans="2:8" ht="20" customHeight="1" x14ac:dyDescent="0.35">
      <c r="B125" s="45">
        <v>45084</v>
      </c>
      <c r="C125" s="45" t="s">
        <v>434</v>
      </c>
      <c r="D125" s="32">
        <v>213.34</v>
      </c>
      <c r="E125" s="32">
        <v>214.12</v>
      </c>
      <c r="F125" s="32">
        <v>212.39</v>
      </c>
      <c r="G125" s="32">
        <v>212.7</v>
      </c>
      <c r="H125" s="6">
        <v>2272800</v>
      </c>
    </row>
    <row r="126" spans="2:8" ht="20" customHeight="1" x14ac:dyDescent="0.35">
      <c r="B126" s="45">
        <v>45083</v>
      </c>
      <c r="C126" s="45" t="s">
        <v>434</v>
      </c>
      <c r="D126" s="32">
        <v>212</v>
      </c>
      <c r="E126" s="32">
        <v>213.37</v>
      </c>
      <c r="F126" s="32">
        <v>211.64</v>
      </c>
      <c r="G126" s="32">
        <v>213.12</v>
      </c>
      <c r="H126" s="6">
        <v>2227700</v>
      </c>
    </row>
    <row r="127" spans="2:8" ht="20" customHeight="1" x14ac:dyDescent="0.35">
      <c r="B127" s="45">
        <v>45082</v>
      </c>
      <c r="C127" s="45" t="s">
        <v>434</v>
      </c>
      <c r="D127" s="32">
        <v>212.74</v>
      </c>
      <c r="E127" s="32">
        <v>213.36</v>
      </c>
      <c r="F127" s="32">
        <v>207.47</v>
      </c>
      <c r="G127" s="32">
        <v>212.15</v>
      </c>
      <c r="H127" s="6">
        <v>2249400</v>
      </c>
    </row>
    <row r="128" spans="2:8" ht="20" customHeight="1" x14ac:dyDescent="0.35">
      <c r="B128" s="45">
        <v>45079</v>
      </c>
      <c r="C128" s="45" t="s">
        <v>434</v>
      </c>
      <c r="D128" s="32">
        <v>210.68</v>
      </c>
      <c r="E128" s="32">
        <v>213.09</v>
      </c>
      <c r="F128" s="32">
        <v>210.5</v>
      </c>
      <c r="G128" s="32">
        <v>212.71</v>
      </c>
      <c r="H128" s="6">
        <v>3017900</v>
      </c>
    </row>
    <row r="129" spans="2:8" ht="20" customHeight="1" x14ac:dyDescent="0.35">
      <c r="B129" s="45">
        <v>45078</v>
      </c>
      <c r="C129" s="45" t="s">
        <v>434</v>
      </c>
      <c r="D129" s="32">
        <v>207.3</v>
      </c>
      <c r="E129" s="32">
        <v>209.8</v>
      </c>
      <c r="F129" s="32">
        <v>206.65</v>
      </c>
      <c r="G129" s="32">
        <v>209.25</v>
      </c>
      <c r="H129" s="6">
        <v>2696700</v>
      </c>
    </row>
    <row r="130" spans="2:8" ht="20" customHeight="1" x14ac:dyDescent="0.35">
      <c r="B130" s="45">
        <v>45077</v>
      </c>
      <c r="C130" s="45" t="s">
        <v>434</v>
      </c>
      <c r="D130" s="32">
        <v>207.49</v>
      </c>
      <c r="E130" s="32">
        <v>207.98</v>
      </c>
      <c r="F130" s="32">
        <v>206.3</v>
      </c>
      <c r="G130" s="32">
        <v>207.18</v>
      </c>
      <c r="H130" s="6">
        <v>2325400</v>
      </c>
    </row>
    <row r="131" spans="2:8" ht="20" customHeight="1" x14ac:dyDescent="0.35">
      <c r="B131" s="45">
        <v>45076</v>
      </c>
      <c r="C131" s="45" t="s">
        <v>434</v>
      </c>
      <c r="D131" s="32">
        <v>209.63</v>
      </c>
      <c r="E131" s="32">
        <v>209.68</v>
      </c>
      <c r="F131" s="32">
        <v>207.69</v>
      </c>
      <c r="G131" s="32">
        <v>208.43</v>
      </c>
      <c r="H131" s="6">
        <v>2772300</v>
      </c>
    </row>
    <row r="132" spans="2:8" ht="20" customHeight="1" x14ac:dyDescent="0.35">
      <c r="B132" s="45">
        <v>45072</v>
      </c>
      <c r="C132" s="45" t="s">
        <v>434</v>
      </c>
      <c r="D132" s="32">
        <v>206</v>
      </c>
      <c r="E132" s="32">
        <v>208.72</v>
      </c>
      <c r="F132" s="32">
        <v>205.97</v>
      </c>
      <c r="G132" s="32">
        <v>208.36</v>
      </c>
      <c r="H132" s="6">
        <v>2347000</v>
      </c>
    </row>
    <row r="133" spans="2:8" ht="20" customHeight="1" x14ac:dyDescent="0.35">
      <c r="B133" s="45">
        <v>45071</v>
      </c>
      <c r="C133" s="45" t="s">
        <v>434</v>
      </c>
      <c r="D133" s="32">
        <v>205.87</v>
      </c>
      <c r="E133" s="32">
        <v>206.33</v>
      </c>
      <c r="F133" s="32">
        <v>204.53</v>
      </c>
      <c r="G133" s="32">
        <v>205.65</v>
      </c>
      <c r="H133" s="6">
        <v>2230400</v>
      </c>
    </row>
    <row r="134" spans="2:8" ht="20" customHeight="1" x14ac:dyDescent="0.35">
      <c r="B134" s="45">
        <v>45070</v>
      </c>
      <c r="C134" s="45" t="s">
        <v>434</v>
      </c>
      <c r="D134" s="32">
        <v>205</v>
      </c>
      <c r="E134" s="32">
        <v>205.13</v>
      </c>
      <c r="F134" s="32">
        <v>203.69</v>
      </c>
      <c r="G134" s="32">
        <v>204.26</v>
      </c>
      <c r="H134" s="6">
        <v>2083700</v>
      </c>
    </row>
    <row r="135" spans="2:8" ht="20" customHeight="1" x14ac:dyDescent="0.35">
      <c r="B135" s="45">
        <v>45069</v>
      </c>
      <c r="C135" s="45" t="s">
        <v>434</v>
      </c>
      <c r="D135" s="32">
        <v>207.3</v>
      </c>
      <c r="E135" s="32">
        <v>207.99</v>
      </c>
      <c r="F135" s="32">
        <v>205.64</v>
      </c>
      <c r="G135" s="32">
        <v>205.85</v>
      </c>
      <c r="H135" s="6">
        <v>2386700</v>
      </c>
    </row>
    <row r="136" spans="2:8" ht="20" customHeight="1" x14ac:dyDescent="0.35">
      <c r="B136" s="45">
        <v>45068</v>
      </c>
      <c r="C136" s="45" t="s">
        <v>434</v>
      </c>
      <c r="D136" s="32">
        <v>207.68</v>
      </c>
      <c r="E136" s="32">
        <v>208.81</v>
      </c>
      <c r="F136" s="32">
        <v>207.2</v>
      </c>
      <c r="G136" s="32">
        <v>208.05</v>
      </c>
      <c r="H136" s="6">
        <v>2229400</v>
      </c>
    </row>
    <row r="137" spans="2:8" ht="20" customHeight="1" x14ac:dyDescent="0.35">
      <c r="B137" s="45">
        <v>45065</v>
      </c>
      <c r="C137" s="45" t="s">
        <v>434</v>
      </c>
      <c r="D137" s="32">
        <v>208.64</v>
      </c>
      <c r="E137" s="32">
        <v>208.84</v>
      </c>
      <c r="F137" s="32">
        <v>207.07</v>
      </c>
      <c r="G137" s="32">
        <v>207.69</v>
      </c>
      <c r="H137" s="6">
        <v>2683100</v>
      </c>
    </row>
    <row r="138" spans="2:8" ht="20" customHeight="1" x14ac:dyDescent="0.35">
      <c r="B138" s="45">
        <v>45064</v>
      </c>
      <c r="C138" s="45" t="s">
        <v>434</v>
      </c>
      <c r="D138" s="32">
        <v>206</v>
      </c>
      <c r="E138" s="32">
        <v>208.37</v>
      </c>
      <c r="F138" s="32">
        <v>205.82</v>
      </c>
      <c r="G138" s="32">
        <v>208.19</v>
      </c>
      <c r="H138" s="6">
        <v>2370200</v>
      </c>
    </row>
    <row r="139" spans="2:8" ht="20" customHeight="1" x14ac:dyDescent="0.35">
      <c r="B139" s="45">
        <v>45063</v>
      </c>
      <c r="C139" s="45" t="s">
        <v>434</v>
      </c>
      <c r="D139" s="32">
        <v>204.46</v>
      </c>
      <c r="E139" s="32">
        <v>206.45</v>
      </c>
      <c r="F139" s="32">
        <v>203.65</v>
      </c>
      <c r="G139" s="32">
        <v>206.14</v>
      </c>
      <c r="H139" s="6">
        <v>2650100</v>
      </c>
    </row>
    <row r="140" spans="2:8" ht="20" customHeight="1" x14ac:dyDescent="0.35">
      <c r="B140" s="45">
        <v>45062</v>
      </c>
      <c r="C140" s="45" t="s">
        <v>434</v>
      </c>
      <c r="D140" s="32">
        <v>204.41</v>
      </c>
      <c r="E140" s="32">
        <v>204.81</v>
      </c>
      <c r="F140" s="32">
        <v>203.47</v>
      </c>
      <c r="G140" s="32">
        <v>203.5</v>
      </c>
      <c r="H140" s="6">
        <v>1884400</v>
      </c>
    </row>
    <row r="141" spans="2:8" ht="20" customHeight="1" x14ac:dyDescent="0.35">
      <c r="B141" s="45">
        <v>45061</v>
      </c>
      <c r="C141" s="45" t="s">
        <v>434</v>
      </c>
      <c r="D141" s="32">
        <v>204.17</v>
      </c>
      <c r="E141" s="32">
        <v>205.38</v>
      </c>
      <c r="F141" s="32">
        <v>203.71</v>
      </c>
      <c r="G141" s="32">
        <v>205.09</v>
      </c>
      <c r="H141" s="6">
        <v>3240000</v>
      </c>
    </row>
    <row r="142" spans="2:8" ht="20" customHeight="1" x14ac:dyDescent="0.35">
      <c r="B142" s="45">
        <v>45058</v>
      </c>
      <c r="C142" s="45" t="s">
        <v>434</v>
      </c>
      <c r="D142" s="32">
        <v>205.04</v>
      </c>
      <c r="E142" s="32">
        <v>205.28</v>
      </c>
      <c r="F142" s="32">
        <v>202.93</v>
      </c>
      <c r="G142" s="32">
        <v>204.22</v>
      </c>
      <c r="H142" s="6">
        <v>2252400</v>
      </c>
    </row>
    <row r="143" spans="2:8" ht="20" customHeight="1" x14ac:dyDescent="0.35">
      <c r="B143" s="45">
        <v>45057</v>
      </c>
      <c r="C143" s="45" t="s">
        <v>434</v>
      </c>
      <c r="D143" s="32">
        <v>204.47</v>
      </c>
      <c r="E143" s="32">
        <v>204.7</v>
      </c>
      <c r="F143" s="32">
        <v>203.49</v>
      </c>
      <c r="G143" s="32">
        <v>204.7</v>
      </c>
      <c r="H143" s="6">
        <v>2108300</v>
      </c>
    </row>
    <row r="144" spans="2:8" ht="20" customHeight="1" x14ac:dyDescent="0.35">
      <c r="B144" s="45">
        <v>45056</v>
      </c>
      <c r="C144" s="45" t="s">
        <v>434</v>
      </c>
      <c r="D144" s="32">
        <v>205.62</v>
      </c>
      <c r="E144" s="32">
        <v>205.94</v>
      </c>
      <c r="F144" s="32">
        <v>203.05</v>
      </c>
      <c r="G144" s="32">
        <v>204.97</v>
      </c>
      <c r="H144" s="6">
        <v>2677600</v>
      </c>
    </row>
    <row r="145" spans="2:8" ht="20" customHeight="1" x14ac:dyDescent="0.35">
      <c r="B145" s="45">
        <v>45055</v>
      </c>
      <c r="C145" s="45" t="s">
        <v>434</v>
      </c>
      <c r="D145" s="32">
        <v>204.03</v>
      </c>
      <c r="E145" s="32">
        <v>204.63</v>
      </c>
      <c r="F145" s="32">
        <v>203.8</v>
      </c>
      <c r="G145" s="32">
        <v>204.07</v>
      </c>
      <c r="H145" s="6">
        <v>1802500</v>
      </c>
    </row>
    <row r="146" spans="2:8" ht="20" customHeight="1" x14ac:dyDescent="0.35">
      <c r="B146" s="45">
        <v>45054</v>
      </c>
      <c r="C146" s="45" t="s">
        <v>434</v>
      </c>
      <c r="D146" s="32">
        <v>204.93</v>
      </c>
      <c r="E146" s="32">
        <v>205.1</v>
      </c>
      <c r="F146" s="32">
        <v>204.12</v>
      </c>
      <c r="G146" s="32">
        <v>204.91</v>
      </c>
      <c r="H146" s="6">
        <v>2632600</v>
      </c>
    </row>
    <row r="147" spans="2:8" ht="20" customHeight="1" x14ac:dyDescent="0.35">
      <c r="B147" s="45">
        <v>45051</v>
      </c>
      <c r="C147" s="45" t="s">
        <v>434</v>
      </c>
      <c r="D147" s="32">
        <v>202.85</v>
      </c>
      <c r="E147" s="32">
        <v>205.27</v>
      </c>
      <c r="F147" s="32">
        <v>202.79</v>
      </c>
      <c r="G147" s="32">
        <v>204.69</v>
      </c>
      <c r="H147" s="6">
        <v>1941600</v>
      </c>
    </row>
    <row r="148" spans="2:8" ht="20" customHeight="1" x14ac:dyDescent="0.35">
      <c r="B148" s="45">
        <v>45050</v>
      </c>
      <c r="C148" s="45" t="s">
        <v>434</v>
      </c>
      <c r="D148" s="32">
        <v>201.84</v>
      </c>
      <c r="E148" s="32">
        <v>202.02</v>
      </c>
      <c r="F148" s="32">
        <v>200.2</v>
      </c>
      <c r="G148" s="32">
        <v>200.98</v>
      </c>
      <c r="H148" s="6">
        <v>2577600</v>
      </c>
    </row>
    <row r="149" spans="2:8" ht="20" customHeight="1" x14ac:dyDescent="0.35">
      <c r="B149" s="45">
        <v>45049</v>
      </c>
      <c r="C149" s="45" t="s">
        <v>434</v>
      </c>
      <c r="D149" s="32">
        <v>203.85</v>
      </c>
      <c r="E149" s="32">
        <v>205.49</v>
      </c>
      <c r="F149" s="32">
        <v>202.35</v>
      </c>
      <c r="G149" s="32">
        <v>202.49</v>
      </c>
      <c r="H149" s="6">
        <v>2154000</v>
      </c>
    </row>
    <row r="150" spans="2:8" ht="20" customHeight="1" x14ac:dyDescent="0.35">
      <c r="B150" s="45">
        <v>45048</v>
      </c>
      <c r="C150" s="45" t="s">
        <v>434</v>
      </c>
      <c r="D150" s="32">
        <v>205.62</v>
      </c>
      <c r="E150" s="32">
        <v>205.9</v>
      </c>
      <c r="F150" s="32">
        <v>202.07</v>
      </c>
      <c r="G150" s="32">
        <v>203.68</v>
      </c>
      <c r="H150" s="6">
        <v>2700600</v>
      </c>
    </row>
    <row r="151" spans="2:8" ht="20" customHeight="1" x14ac:dyDescent="0.35">
      <c r="B151" s="45">
        <v>45047</v>
      </c>
      <c r="C151" s="45" t="s">
        <v>434</v>
      </c>
      <c r="D151" s="32">
        <v>206</v>
      </c>
      <c r="E151" s="32">
        <v>207.18</v>
      </c>
      <c r="F151" s="32">
        <v>205.99</v>
      </c>
      <c r="G151" s="32">
        <v>206.2</v>
      </c>
      <c r="H151" s="6">
        <v>2838500</v>
      </c>
    </row>
    <row r="152" spans="2:8" ht="20" customHeight="1" x14ac:dyDescent="0.35">
      <c r="B152" s="45">
        <v>45044</v>
      </c>
      <c r="C152" s="45" t="s">
        <v>434</v>
      </c>
      <c r="D152" s="32">
        <v>204</v>
      </c>
      <c r="E152" s="32">
        <v>206.3</v>
      </c>
      <c r="F152" s="32">
        <v>204</v>
      </c>
      <c r="G152" s="32">
        <v>206.3</v>
      </c>
      <c r="H152" s="6">
        <v>2308700</v>
      </c>
    </row>
    <row r="153" spans="2:8" ht="20" customHeight="1" x14ac:dyDescent="0.35">
      <c r="B153" s="45">
        <v>45043</v>
      </c>
      <c r="C153" s="45" t="s">
        <v>434</v>
      </c>
      <c r="D153" s="32">
        <v>201.86</v>
      </c>
      <c r="E153" s="32">
        <v>204.69</v>
      </c>
      <c r="F153" s="32">
        <v>201.83</v>
      </c>
      <c r="G153" s="32">
        <v>204.52</v>
      </c>
      <c r="H153" s="6">
        <v>2254600</v>
      </c>
    </row>
    <row r="154" spans="2:8" ht="20" customHeight="1" x14ac:dyDescent="0.35">
      <c r="B154" s="45">
        <v>45042</v>
      </c>
      <c r="C154" s="45" t="s">
        <v>434</v>
      </c>
      <c r="D154" s="32">
        <v>202.16</v>
      </c>
      <c r="E154" s="32">
        <v>202.51</v>
      </c>
      <c r="F154" s="32">
        <v>200.41</v>
      </c>
      <c r="G154" s="32">
        <v>200.75</v>
      </c>
      <c r="H154" s="6">
        <v>2762300</v>
      </c>
    </row>
    <row r="155" spans="2:8" ht="20" customHeight="1" x14ac:dyDescent="0.35">
      <c r="B155" s="45">
        <v>45041</v>
      </c>
      <c r="C155" s="45" t="s">
        <v>434</v>
      </c>
      <c r="D155" s="32">
        <v>204.02</v>
      </c>
      <c r="E155" s="32">
        <v>204.23</v>
      </c>
      <c r="F155" s="32">
        <v>201.62</v>
      </c>
      <c r="G155" s="32">
        <v>201.66</v>
      </c>
      <c r="H155" s="6">
        <v>2606400</v>
      </c>
    </row>
    <row r="156" spans="2:8" ht="20" customHeight="1" x14ac:dyDescent="0.35">
      <c r="B156" s="45">
        <v>45040</v>
      </c>
      <c r="C156" s="45" t="s">
        <v>434</v>
      </c>
      <c r="D156" s="32">
        <v>204.9</v>
      </c>
      <c r="E156" s="32">
        <v>205.44</v>
      </c>
      <c r="F156" s="32">
        <v>204.1</v>
      </c>
      <c r="G156" s="32">
        <v>205.08</v>
      </c>
      <c r="H156" s="6">
        <v>3704400</v>
      </c>
    </row>
    <row r="157" spans="2:8" ht="20" customHeight="1" x14ac:dyDescent="0.35">
      <c r="B157" s="45">
        <v>45037</v>
      </c>
      <c r="C157" s="45" t="s">
        <v>434</v>
      </c>
      <c r="D157" s="32">
        <v>204.96</v>
      </c>
      <c r="E157" s="32">
        <v>205.24</v>
      </c>
      <c r="F157" s="32">
        <v>203.92</v>
      </c>
      <c r="G157" s="32">
        <v>205</v>
      </c>
      <c r="H157" s="6">
        <v>2341600</v>
      </c>
    </row>
    <row r="158" spans="2:8" ht="20" customHeight="1" x14ac:dyDescent="0.35">
      <c r="B158" s="45">
        <v>45036</v>
      </c>
      <c r="C158" s="45" t="s">
        <v>434</v>
      </c>
      <c r="D158" s="32">
        <v>204.46</v>
      </c>
      <c r="E158" s="32">
        <v>205.77</v>
      </c>
      <c r="F158" s="32">
        <v>204.07</v>
      </c>
      <c r="G158" s="32">
        <v>204.82</v>
      </c>
      <c r="H158" s="6">
        <v>2563100</v>
      </c>
    </row>
    <row r="159" spans="2:8" ht="20" customHeight="1" x14ac:dyDescent="0.35">
      <c r="B159" s="45">
        <v>45035</v>
      </c>
      <c r="C159" s="45" t="s">
        <v>434</v>
      </c>
      <c r="D159" s="32">
        <v>205.03</v>
      </c>
      <c r="E159" s="32">
        <v>206.48</v>
      </c>
      <c r="F159" s="32">
        <v>204.97</v>
      </c>
      <c r="G159" s="32">
        <v>206.1</v>
      </c>
      <c r="H159" s="6">
        <v>2531400</v>
      </c>
    </row>
    <row r="160" spans="2:8" ht="20" customHeight="1" x14ac:dyDescent="0.35">
      <c r="B160" s="45">
        <v>45034</v>
      </c>
      <c r="C160" s="45" t="s">
        <v>434</v>
      </c>
      <c r="D160" s="32">
        <v>206.68</v>
      </c>
      <c r="E160" s="32">
        <v>206.83</v>
      </c>
      <c r="F160" s="32">
        <v>205.3</v>
      </c>
      <c r="G160" s="32">
        <v>206</v>
      </c>
      <c r="H160" s="6">
        <v>2784500</v>
      </c>
    </row>
    <row r="161" spans="2:8" ht="20" customHeight="1" x14ac:dyDescent="0.35">
      <c r="B161" s="45">
        <v>45033</v>
      </c>
      <c r="C161" s="45" t="s">
        <v>434</v>
      </c>
      <c r="D161" s="32">
        <v>205.03</v>
      </c>
      <c r="E161" s="32">
        <v>205.91</v>
      </c>
      <c r="F161" s="32">
        <v>204.45</v>
      </c>
      <c r="G161" s="32">
        <v>205.9</v>
      </c>
      <c r="H161" s="6">
        <v>2780400</v>
      </c>
    </row>
    <row r="162" spans="2:8" ht="20" customHeight="1" x14ac:dyDescent="0.35">
      <c r="B162" s="45">
        <v>45030</v>
      </c>
      <c r="C162" s="45" t="s">
        <v>434</v>
      </c>
      <c r="D162" s="32">
        <v>205.33</v>
      </c>
      <c r="E162" s="32">
        <v>206.5</v>
      </c>
      <c r="F162" s="32">
        <v>203.81</v>
      </c>
      <c r="G162" s="32">
        <v>205.08</v>
      </c>
      <c r="H162" s="6">
        <v>4142000</v>
      </c>
    </row>
    <row r="163" spans="2:8" ht="20" customHeight="1" x14ac:dyDescent="0.35">
      <c r="B163" s="45">
        <v>45029</v>
      </c>
      <c r="C163" s="45" t="s">
        <v>434</v>
      </c>
      <c r="D163" s="32">
        <v>203.53</v>
      </c>
      <c r="E163" s="32">
        <v>205.8</v>
      </c>
      <c r="F163" s="32">
        <v>203.34</v>
      </c>
      <c r="G163" s="32">
        <v>205.65</v>
      </c>
      <c r="H163" s="6">
        <v>2197600</v>
      </c>
    </row>
    <row r="164" spans="2:8" ht="20" customHeight="1" x14ac:dyDescent="0.35">
      <c r="B164" s="45">
        <v>45028</v>
      </c>
      <c r="C164" s="45" t="s">
        <v>434</v>
      </c>
      <c r="D164" s="32">
        <v>205</v>
      </c>
      <c r="E164" s="32">
        <v>205.26</v>
      </c>
      <c r="F164" s="32">
        <v>202.71</v>
      </c>
      <c r="G164" s="32">
        <v>203.01</v>
      </c>
      <c r="H164" s="6">
        <v>2431200</v>
      </c>
    </row>
    <row r="165" spans="2:8" ht="20" customHeight="1" x14ac:dyDescent="0.35">
      <c r="B165" s="45">
        <v>45027</v>
      </c>
      <c r="C165" s="45" t="s">
        <v>434</v>
      </c>
      <c r="D165" s="32">
        <v>203.87</v>
      </c>
      <c r="E165" s="32">
        <v>204.64</v>
      </c>
      <c r="F165" s="32">
        <v>203.4</v>
      </c>
      <c r="G165" s="32">
        <v>203.87</v>
      </c>
      <c r="H165" s="6">
        <v>3389300</v>
      </c>
    </row>
    <row r="166" spans="2:8" ht="20" customHeight="1" x14ac:dyDescent="0.35">
      <c r="B166" s="45">
        <v>45026</v>
      </c>
      <c r="C166" s="45" t="s">
        <v>434</v>
      </c>
      <c r="D166" s="32">
        <v>202</v>
      </c>
      <c r="E166" s="32">
        <v>203.68</v>
      </c>
      <c r="F166" s="32">
        <v>201.65</v>
      </c>
      <c r="G166" s="32">
        <v>203.66</v>
      </c>
      <c r="H166" s="6">
        <v>2545300</v>
      </c>
    </row>
    <row r="167" spans="2:8" ht="20" customHeight="1" x14ac:dyDescent="0.35">
      <c r="B167" s="45">
        <v>45022</v>
      </c>
      <c r="C167" s="45" t="s">
        <v>434</v>
      </c>
      <c r="D167" s="32">
        <v>202.24</v>
      </c>
      <c r="E167" s="32">
        <v>203.34</v>
      </c>
      <c r="F167" s="32">
        <v>201.45</v>
      </c>
      <c r="G167" s="32">
        <v>203.2</v>
      </c>
      <c r="H167" s="6">
        <v>1989800</v>
      </c>
    </row>
    <row r="168" spans="2:8" ht="20" customHeight="1" x14ac:dyDescent="0.35">
      <c r="B168" s="45">
        <v>45021</v>
      </c>
      <c r="C168" s="45" t="s">
        <v>434</v>
      </c>
      <c r="D168" s="32">
        <v>202.69</v>
      </c>
      <c r="E168" s="32">
        <v>203.16</v>
      </c>
      <c r="F168" s="32">
        <v>201.58</v>
      </c>
      <c r="G168" s="32">
        <v>202.53</v>
      </c>
      <c r="H168" s="6">
        <v>3119400</v>
      </c>
    </row>
    <row r="169" spans="2:8" ht="20" customHeight="1" x14ac:dyDescent="0.35">
      <c r="B169" s="45">
        <v>45020</v>
      </c>
      <c r="C169" s="45" t="s">
        <v>434</v>
      </c>
      <c r="D169" s="32">
        <v>205</v>
      </c>
      <c r="E169" s="32">
        <v>205.06</v>
      </c>
      <c r="F169" s="32">
        <v>202.53</v>
      </c>
      <c r="G169" s="32">
        <v>203.27</v>
      </c>
      <c r="H169" s="6">
        <v>2881800</v>
      </c>
    </row>
    <row r="170" spans="2:8" ht="20" customHeight="1" x14ac:dyDescent="0.35">
      <c r="B170" s="45">
        <v>45019</v>
      </c>
      <c r="C170" s="45" t="s">
        <v>434</v>
      </c>
      <c r="D170" s="32">
        <v>203.72</v>
      </c>
      <c r="E170" s="32">
        <v>204.99</v>
      </c>
      <c r="F170" s="32">
        <v>203.33</v>
      </c>
      <c r="G170" s="32">
        <v>204.64</v>
      </c>
      <c r="H170" s="6">
        <v>3068200</v>
      </c>
    </row>
    <row r="171" spans="2:8" ht="20" customHeight="1" x14ac:dyDescent="0.35">
      <c r="B171" s="45">
        <v>45016</v>
      </c>
      <c r="C171" s="45" t="s">
        <v>434</v>
      </c>
      <c r="D171" s="32">
        <v>201.57</v>
      </c>
      <c r="E171" s="32">
        <v>204.19</v>
      </c>
      <c r="F171" s="32">
        <v>201.57</v>
      </c>
      <c r="G171" s="32">
        <v>204.1</v>
      </c>
      <c r="H171" s="6">
        <v>2986300</v>
      </c>
    </row>
    <row r="172" spans="2:8" ht="20" customHeight="1" x14ac:dyDescent="0.35">
      <c r="B172" s="45">
        <v>45015</v>
      </c>
      <c r="C172" s="45" t="s">
        <v>434</v>
      </c>
      <c r="D172" s="32">
        <v>201.27</v>
      </c>
      <c r="E172" s="32">
        <v>201.59</v>
      </c>
      <c r="F172" s="32">
        <v>200.12</v>
      </c>
      <c r="G172" s="32">
        <v>201.07</v>
      </c>
      <c r="H172" s="6">
        <v>2259200</v>
      </c>
    </row>
    <row r="173" spans="2:8" ht="20" customHeight="1" x14ac:dyDescent="0.35">
      <c r="B173" s="45">
        <v>45014</v>
      </c>
      <c r="C173" s="45" t="s">
        <v>434</v>
      </c>
      <c r="D173" s="32">
        <v>199.09</v>
      </c>
      <c r="E173" s="32">
        <v>200.09</v>
      </c>
      <c r="F173" s="32">
        <v>198.61</v>
      </c>
      <c r="G173" s="32">
        <v>199.99</v>
      </c>
      <c r="H173" s="6">
        <v>3486500</v>
      </c>
    </row>
    <row r="174" spans="2:8" ht="20" customHeight="1" x14ac:dyDescent="0.35">
      <c r="B174" s="45">
        <v>45013</v>
      </c>
      <c r="C174" s="45" t="s">
        <v>434</v>
      </c>
      <c r="D174" s="32">
        <v>197.2</v>
      </c>
      <c r="E174" s="32">
        <v>197.65</v>
      </c>
      <c r="F174" s="32">
        <v>196.14</v>
      </c>
      <c r="G174" s="32">
        <v>197.15</v>
      </c>
      <c r="H174" s="6">
        <v>3678600</v>
      </c>
    </row>
    <row r="175" spans="2:8" ht="20" customHeight="1" x14ac:dyDescent="0.35">
      <c r="B175" s="45">
        <v>45012</v>
      </c>
      <c r="C175" s="45" t="s">
        <v>434</v>
      </c>
      <c r="D175" s="32">
        <v>198.27</v>
      </c>
      <c r="E175" s="32">
        <v>198.6</v>
      </c>
      <c r="F175" s="32">
        <v>196.92</v>
      </c>
      <c r="G175" s="32">
        <v>197.43</v>
      </c>
      <c r="H175" s="6">
        <v>2425400</v>
      </c>
    </row>
    <row r="176" spans="2:8" ht="20" customHeight="1" x14ac:dyDescent="0.35">
      <c r="B176" s="45">
        <v>45009</v>
      </c>
      <c r="C176" s="45" t="s">
        <v>434</v>
      </c>
      <c r="D176" s="32">
        <v>194.88</v>
      </c>
      <c r="E176" s="32">
        <v>196.97</v>
      </c>
      <c r="F176" s="32">
        <v>193.65</v>
      </c>
      <c r="G176" s="32">
        <v>196.93</v>
      </c>
      <c r="H176" s="6">
        <v>2324800</v>
      </c>
    </row>
    <row r="177" spans="2:8" ht="20" customHeight="1" x14ac:dyDescent="0.35">
      <c r="B177" s="45">
        <v>45008</v>
      </c>
      <c r="C177" s="45" t="s">
        <v>434</v>
      </c>
      <c r="D177" s="32">
        <v>196.85</v>
      </c>
      <c r="E177" s="32">
        <v>198.95</v>
      </c>
      <c r="F177" s="32">
        <v>194.25</v>
      </c>
      <c r="G177" s="32">
        <v>195.7</v>
      </c>
      <c r="H177" s="6">
        <v>2629700</v>
      </c>
    </row>
    <row r="178" spans="2:8" ht="20" customHeight="1" x14ac:dyDescent="0.35">
      <c r="B178" s="45">
        <v>45007</v>
      </c>
      <c r="C178" s="45" t="s">
        <v>434</v>
      </c>
      <c r="D178" s="32">
        <v>199.85</v>
      </c>
      <c r="E178" s="32">
        <v>201.41</v>
      </c>
      <c r="F178" s="32">
        <v>196.12</v>
      </c>
      <c r="G178" s="32">
        <v>196.13</v>
      </c>
      <c r="H178" s="6">
        <v>2187900</v>
      </c>
    </row>
    <row r="179" spans="2:8" ht="20" customHeight="1" x14ac:dyDescent="0.35">
      <c r="B179" s="45">
        <v>45006</v>
      </c>
      <c r="C179" s="45" t="s">
        <v>434</v>
      </c>
      <c r="D179" s="32">
        <v>198.76</v>
      </c>
      <c r="E179" s="32">
        <v>200.05</v>
      </c>
      <c r="F179" s="32">
        <v>198.23</v>
      </c>
      <c r="G179" s="32">
        <v>199.7</v>
      </c>
      <c r="H179" s="6">
        <v>2421700</v>
      </c>
    </row>
    <row r="180" spans="2:8" ht="20" customHeight="1" x14ac:dyDescent="0.35">
      <c r="B180" s="45">
        <v>45005</v>
      </c>
      <c r="C180" s="45" t="s">
        <v>434</v>
      </c>
      <c r="D180" s="32">
        <v>195.75</v>
      </c>
      <c r="E180" s="32">
        <v>197.38</v>
      </c>
      <c r="F180" s="32">
        <v>195.29</v>
      </c>
      <c r="G180" s="32">
        <v>196.89</v>
      </c>
      <c r="H180" s="6">
        <v>2898100</v>
      </c>
    </row>
    <row r="181" spans="2:8" ht="20" customHeight="1" x14ac:dyDescent="0.35">
      <c r="B181" s="45">
        <v>45002</v>
      </c>
      <c r="C181" s="45" t="s">
        <v>434</v>
      </c>
      <c r="D181" s="32">
        <v>197.25</v>
      </c>
      <c r="E181" s="32">
        <v>197.43</v>
      </c>
      <c r="F181" s="32">
        <v>194.38</v>
      </c>
      <c r="G181" s="32">
        <v>195.19</v>
      </c>
      <c r="H181" s="6">
        <v>2902400</v>
      </c>
    </row>
    <row r="182" spans="2:8" ht="20" customHeight="1" x14ac:dyDescent="0.35">
      <c r="B182" s="45">
        <v>45001</v>
      </c>
      <c r="C182" s="45" t="s">
        <v>434</v>
      </c>
      <c r="D182" s="32">
        <v>193.33</v>
      </c>
      <c r="E182" s="32">
        <v>197.91</v>
      </c>
      <c r="F182" s="32">
        <v>192.8</v>
      </c>
      <c r="G182" s="32">
        <v>197.74</v>
      </c>
      <c r="H182" s="6">
        <v>3224900</v>
      </c>
    </row>
    <row r="183" spans="2:8" ht="20" customHeight="1" x14ac:dyDescent="0.35">
      <c r="B183" s="45">
        <v>45000</v>
      </c>
      <c r="C183" s="45" t="s">
        <v>434</v>
      </c>
      <c r="D183" s="32">
        <v>192.63</v>
      </c>
      <c r="E183" s="32">
        <v>194.4</v>
      </c>
      <c r="F183" s="32">
        <v>191.53</v>
      </c>
      <c r="G183" s="32">
        <v>194.38</v>
      </c>
      <c r="H183" s="6">
        <v>3855400</v>
      </c>
    </row>
    <row r="184" spans="2:8" ht="20" customHeight="1" x14ac:dyDescent="0.35">
      <c r="B184" s="45">
        <v>44999</v>
      </c>
      <c r="C184" s="45" t="s">
        <v>434</v>
      </c>
      <c r="D184" s="32">
        <v>195.5</v>
      </c>
      <c r="E184" s="32">
        <v>196.95</v>
      </c>
      <c r="F184" s="32">
        <v>193.57</v>
      </c>
      <c r="G184" s="32">
        <v>195.89</v>
      </c>
      <c r="H184" s="6">
        <v>4473800</v>
      </c>
    </row>
    <row r="185" spans="2:8" ht="20" customHeight="1" x14ac:dyDescent="0.35">
      <c r="B185" s="45">
        <v>44998</v>
      </c>
      <c r="C185" s="45" t="s">
        <v>434</v>
      </c>
      <c r="D185" s="32">
        <v>190.9</v>
      </c>
      <c r="E185" s="32">
        <v>195.16</v>
      </c>
      <c r="F185" s="32">
        <v>190.18</v>
      </c>
      <c r="G185" s="32">
        <v>192.46</v>
      </c>
      <c r="H185" s="6">
        <v>6253700</v>
      </c>
    </row>
    <row r="186" spans="2:8" ht="20" customHeight="1" x14ac:dyDescent="0.35">
      <c r="B186" s="45">
        <v>44995</v>
      </c>
      <c r="C186" s="45" t="s">
        <v>434</v>
      </c>
      <c r="D186" s="32">
        <v>196.25</v>
      </c>
      <c r="E186" s="32">
        <v>197</v>
      </c>
      <c r="F186" s="32">
        <v>192.26</v>
      </c>
      <c r="G186" s="32">
        <v>193.26</v>
      </c>
      <c r="H186" s="6">
        <v>6310500</v>
      </c>
    </row>
    <row r="187" spans="2:8" ht="20" customHeight="1" x14ac:dyDescent="0.35">
      <c r="B187" s="45">
        <v>44994</v>
      </c>
      <c r="C187" s="45" t="s">
        <v>434</v>
      </c>
      <c r="D187" s="32">
        <v>200.8</v>
      </c>
      <c r="E187" s="32">
        <v>201.75</v>
      </c>
      <c r="F187" s="32">
        <v>196.12</v>
      </c>
      <c r="G187" s="32">
        <v>196.57</v>
      </c>
      <c r="H187" s="6">
        <v>2974300</v>
      </c>
    </row>
    <row r="188" spans="2:8" ht="20" customHeight="1" x14ac:dyDescent="0.35">
      <c r="B188" s="45">
        <v>44993</v>
      </c>
      <c r="C188" s="45" t="s">
        <v>434</v>
      </c>
      <c r="D188" s="32">
        <v>200.4</v>
      </c>
      <c r="E188" s="32">
        <v>201</v>
      </c>
      <c r="F188" s="32">
        <v>199.4</v>
      </c>
      <c r="G188" s="32">
        <v>200.53</v>
      </c>
      <c r="H188" s="6">
        <v>1985900</v>
      </c>
    </row>
    <row r="189" spans="2:8" ht="20" customHeight="1" x14ac:dyDescent="0.35">
      <c r="B189" s="45">
        <v>44992</v>
      </c>
      <c r="C189" s="45" t="s">
        <v>434</v>
      </c>
      <c r="D189" s="32">
        <v>203.1</v>
      </c>
      <c r="E189" s="32">
        <v>203.47</v>
      </c>
      <c r="F189" s="32">
        <v>199.95</v>
      </c>
      <c r="G189" s="32">
        <v>200.27</v>
      </c>
      <c r="H189" s="6">
        <v>3346700</v>
      </c>
    </row>
    <row r="190" spans="2:8" ht="20" customHeight="1" x14ac:dyDescent="0.35">
      <c r="B190" s="45">
        <v>44991</v>
      </c>
      <c r="C190" s="45" t="s">
        <v>434</v>
      </c>
      <c r="D190" s="32">
        <v>203.86</v>
      </c>
      <c r="E190" s="32">
        <v>204.98</v>
      </c>
      <c r="F190" s="32">
        <v>203.03</v>
      </c>
      <c r="G190" s="32">
        <v>203.3</v>
      </c>
      <c r="H190" s="6">
        <v>3812700</v>
      </c>
    </row>
    <row r="191" spans="2:8" ht="20" customHeight="1" x14ac:dyDescent="0.35">
      <c r="B191" s="45">
        <v>44988</v>
      </c>
      <c r="C191" s="45" t="s">
        <v>434</v>
      </c>
      <c r="D191" s="32">
        <v>201.08</v>
      </c>
      <c r="E191" s="32">
        <v>203.7</v>
      </c>
      <c r="F191" s="32">
        <v>200.91</v>
      </c>
      <c r="G191" s="32">
        <v>203.57</v>
      </c>
      <c r="H191" s="6">
        <v>2484700</v>
      </c>
    </row>
    <row r="192" spans="2:8" ht="20" customHeight="1" x14ac:dyDescent="0.35">
      <c r="B192" s="45">
        <v>44987</v>
      </c>
      <c r="C192" s="45" t="s">
        <v>434</v>
      </c>
      <c r="D192" s="32">
        <v>197.99</v>
      </c>
      <c r="E192" s="32">
        <v>200.8</v>
      </c>
      <c r="F192" s="32">
        <v>197.5</v>
      </c>
      <c r="G192" s="32">
        <v>200.31</v>
      </c>
      <c r="H192" s="6">
        <v>3364000</v>
      </c>
    </row>
    <row r="193" spans="2:8" ht="20" customHeight="1" x14ac:dyDescent="0.35">
      <c r="B193" s="45">
        <v>44986</v>
      </c>
      <c r="C193" s="45" t="s">
        <v>434</v>
      </c>
      <c r="D193" s="32">
        <v>199.38</v>
      </c>
      <c r="E193" s="32">
        <v>200</v>
      </c>
      <c r="F193" s="32">
        <v>198.2</v>
      </c>
      <c r="G193" s="32">
        <v>200</v>
      </c>
      <c r="H193" s="6">
        <v>4176000</v>
      </c>
    </row>
    <row r="194" spans="2:8" ht="20" customHeight="1" x14ac:dyDescent="0.35">
      <c r="B194" s="45">
        <v>44985</v>
      </c>
      <c r="C194" s="45" t="s">
        <v>434</v>
      </c>
      <c r="D194" s="32">
        <v>200.25</v>
      </c>
      <c r="E194" s="32">
        <v>201.08</v>
      </c>
      <c r="F194" s="32">
        <v>199.52</v>
      </c>
      <c r="G194" s="32">
        <v>199.52</v>
      </c>
      <c r="H194" s="6">
        <v>2299100</v>
      </c>
    </row>
    <row r="195" spans="2:8" ht="20" customHeight="1" x14ac:dyDescent="0.35">
      <c r="B195" s="45">
        <v>44984</v>
      </c>
      <c r="C195" s="45" t="s">
        <v>434</v>
      </c>
      <c r="D195" s="32">
        <v>201.31</v>
      </c>
      <c r="E195" s="32">
        <v>202.03</v>
      </c>
      <c r="F195" s="32">
        <v>199.72</v>
      </c>
      <c r="G195" s="32">
        <v>200.19</v>
      </c>
      <c r="H195" s="6">
        <v>2850300</v>
      </c>
    </row>
    <row r="196" spans="2:8" ht="20" customHeight="1" x14ac:dyDescent="0.35">
      <c r="B196" s="45">
        <v>44981</v>
      </c>
      <c r="C196" s="45" t="s">
        <v>434</v>
      </c>
      <c r="D196" s="32">
        <v>199.29</v>
      </c>
      <c r="E196" s="32">
        <v>199.93</v>
      </c>
      <c r="F196" s="32">
        <v>198.16</v>
      </c>
      <c r="G196" s="32">
        <v>199.48</v>
      </c>
      <c r="H196" s="6">
        <v>3020600</v>
      </c>
    </row>
    <row r="197" spans="2:8" ht="20" customHeight="1" x14ac:dyDescent="0.35">
      <c r="B197" s="45">
        <v>44980</v>
      </c>
      <c r="C197" s="45" t="s">
        <v>434</v>
      </c>
      <c r="D197" s="32">
        <v>202.09</v>
      </c>
      <c r="E197" s="32">
        <v>202.46</v>
      </c>
      <c r="F197" s="32">
        <v>199.38</v>
      </c>
      <c r="G197" s="32">
        <v>201.73</v>
      </c>
      <c r="H197" s="6">
        <v>3440100</v>
      </c>
    </row>
    <row r="198" spans="2:8" ht="20" customHeight="1" x14ac:dyDescent="0.35">
      <c r="B198" s="45">
        <v>44979</v>
      </c>
      <c r="C198" s="45" t="s">
        <v>434</v>
      </c>
      <c r="D198" s="32">
        <v>201</v>
      </c>
      <c r="E198" s="32">
        <v>201.96</v>
      </c>
      <c r="F198" s="32">
        <v>199.93</v>
      </c>
      <c r="G198" s="32">
        <v>200.66</v>
      </c>
      <c r="H198" s="6">
        <v>3011700</v>
      </c>
    </row>
    <row r="199" spans="2:8" ht="20" customHeight="1" x14ac:dyDescent="0.35">
      <c r="B199" s="45">
        <v>44978</v>
      </c>
      <c r="C199" s="45" t="s">
        <v>434</v>
      </c>
      <c r="D199" s="32">
        <v>203.15</v>
      </c>
      <c r="E199" s="32">
        <v>203.5</v>
      </c>
      <c r="F199" s="32">
        <v>200.65</v>
      </c>
      <c r="G199" s="32">
        <v>200.83</v>
      </c>
      <c r="H199" s="6">
        <v>3110800</v>
      </c>
    </row>
    <row r="200" spans="2:8" ht="20" customHeight="1" x14ac:dyDescent="0.35">
      <c r="B200" s="45">
        <v>44974</v>
      </c>
      <c r="C200" s="45" t="s">
        <v>434</v>
      </c>
      <c r="D200" s="32">
        <v>204.77</v>
      </c>
      <c r="E200" s="32">
        <v>205.23</v>
      </c>
      <c r="F200" s="32">
        <v>203.53</v>
      </c>
      <c r="G200" s="32">
        <v>205.08</v>
      </c>
      <c r="H200" s="6">
        <v>2324000</v>
      </c>
    </row>
    <row r="201" spans="2:8" ht="20" customHeight="1" x14ac:dyDescent="0.35">
      <c r="B201" s="45">
        <v>44973</v>
      </c>
      <c r="C201" s="45" t="s">
        <v>434</v>
      </c>
      <c r="D201" s="32">
        <v>205.97</v>
      </c>
      <c r="E201" s="32">
        <v>208.02</v>
      </c>
      <c r="F201" s="32">
        <v>205.54</v>
      </c>
      <c r="G201" s="32">
        <v>205.68</v>
      </c>
      <c r="H201" s="6">
        <v>2458800</v>
      </c>
    </row>
    <row r="202" spans="2:8" ht="20" customHeight="1" x14ac:dyDescent="0.35">
      <c r="B202" s="45">
        <v>44972</v>
      </c>
      <c r="C202" s="45" t="s">
        <v>434</v>
      </c>
      <c r="D202" s="32">
        <v>206.46</v>
      </c>
      <c r="E202" s="32">
        <v>208.5</v>
      </c>
      <c r="F202" s="32">
        <v>206.04</v>
      </c>
      <c r="G202" s="32">
        <v>208.46</v>
      </c>
      <c r="H202" s="6">
        <v>2001600</v>
      </c>
    </row>
    <row r="203" spans="2:8" ht="20" customHeight="1" x14ac:dyDescent="0.35">
      <c r="B203" s="45">
        <v>44971</v>
      </c>
      <c r="C203" s="45" t="s">
        <v>434</v>
      </c>
      <c r="D203" s="32">
        <v>206.65</v>
      </c>
      <c r="E203" s="32">
        <v>208.66</v>
      </c>
      <c r="F203" s="32">
        <v>205.31</v>
      </c>
      <c r="G203" s="32">
        <v>207.53</v>
      </c>
      <c r="H203" s="6">
        <v>2743400</v>
      </c>
    </row>
    <row r="204" spans="2:8" ht="20" customHeight="1" x14ac:dyDescent="0.35">
      <c r="B204" s="45">
        <v>44970</v>
      </c>
      <c r="C204" s="45" t="s">
        <v>434</v>
      </c>
      <c r="D204" s="32">
        <v>205.41</v>
      </c>
      <c r="E204" s="32">
        <v>207.5</v>
      </c>
      <c r="F204" s="32">
        <v>204.99</v>
      </c>
      <c r="G204" s="32">
        <v>207.45</v>
      </c>
      <c r="H204" s="6">
        <v>3467200</v>
      </c>
    </row>
    <row r="205" spans="2:8" ht="20" customHeight="1" x14ac:dyDescent="0.35">
      <c r="B205" s="45">
        <v>44967</v>
      </c>
      <c r="C205" s="45" t="s">
        <v>434</v>
      </c>
      <c r="D205" s="32">
        <v>204.02</v>
      </c>
      <c r="E205" s="32">
        <v>205.18</v>
      </c>
      <c r="F205" s="32">
        <v>203.47</v>
      </c>
      <c r="G205" s="32">
        <v>205.01</v>
      </c>
      <c r="H205" s="6">
        <v>2159800</v>
      </c>
    </row>
    <row r="206" spans="2:8" ht="20" customHeight="1" x14ac:dyDescent="0.35">
      <c r="B206" s="45">
        <v>44966</v>
      </c>
      <c r="C206" s="45" t="s">
        <v>434</v>
      </c>
      <c r="D206" s="32">
        <v>208.46</v>
      </c>
      <c r="E206" s="32">
        <v>208.61</v>
      </c>
      <c r="F206" s="32">
        <v>204.1</v>
      </c>
      <c r="G206" s="32">
        <v>204.64</v>
      </c>
      <c r="H206" s="6">
        <v>2705900</v>
      </c>
    </row>
    <row r="207" spans="2:8" ht="20" customHeight="1" x14ac:dyDescent="0.35">
      <c r="B207" s="45">
        <v>44965</v>
      </c>
      <c r="C207" s="45" t="s">
        <v>434</v>
      </c>
      <c r="D207" s="32">
        <v>207.91</v>
      </c>
      <c r="E207" s="32">
        <v>208.71</v>
      </c>
      <c r="F207" s="32">
        <v>206.26</v>
      </c>
      <c r="G207" s="32">
        <v>206.65</v>
      </c>
      <c r="H207" s="6">
        <v>2945400</v>
      </c>
    </row>
    <row r="208" spans="2:8" ht="20" customHeight="1" x14ac:dyDescent="0.35">
      <c r="B208" s="45">
        <v>44964</v>
      </c>
      <c r="C208" s="45" t="s">
        <v>434</v>
      </c>
      <c r="D208" s="32">
        <v>206</v>
      </c>
      <c r="E208" s="32">
        <v>209.56</v>
      </c>
      <c r="F208" s="32">
        <v>205.03</v>
      </c>
      <c r="G208" s="32">
        <v>208.88</v>
      </c>
      <c r="H208" s="6">
        <v>3028100</v>
      </c>
    </row>
    <row r="209" spans="2:8" ht="20" customHeight="1" x14ac:dyDescent="0.35">
      <c r="B209" s="45">
        <v>44963</v>
      </c>
      <c r="C209" s="45" t="s">
        <v>434</v>
      </c>
      <c r="D209" s="32">
        <v>206.41</v>
      </c>
      <c r="E209" s="32">
        <v>207.07</v>
      </c>
      <c r="F209" s="32">
        <v>205.5</v>
      </c>
      <c r="G209" s="32">
        <v>206.28</v>
      </c>
      <c r="H209" s="6">
        <v>2841700</v>
      </c>
    </row>
    <row r="210" spans="2:8" ht="20" customHeight="1" x14ac:dyDescent="0.35">
      <c r="B210" s="45">
        <v>44960</v>
      </c>
      <c r="C210" s="45" t="s">
        <v>434</v>
      </c>
      <c r="D210" s="32">
        <v>207.51</v>
      </c>
      <c r="E210" s="32">
        <v>210.18</v>
      </c>
      <c r="F210" s="32">
        <v>207.04</v>
      </c>
      <c r="G210" s="32">
        <v>207.84</v>
      </c>
      <c r="H210" s="6">
        <v>2854200</v>
      </c>
    </row>
    <row r="211" spans="2:8" ht="20" customHeight="1" x14ac:dyDescent="0.35">
      <c r="B211" s="45">
        <v>44959</v>
      </c>
      <c r="C211" s="45" t="s">
        <v>434</v>
      </c>
      <c r="D211" s="32">
        <v>209</v>
      </c>
      <c r="E211" s="32">
        <v>210.88</v>
      </c>
      <c r="F211" s="32">
        <v>208.1</v>
      </c>
      <c r="G211" s="32">
        <v>210.01</v>
      </c>
      <c r="H211" s="6">
        <v>3730800</v>
      </c>
    </row>
    <row r="212" spans="2:8" ht="20" customHeight="1" x14ac:dyDescent="0.35">
      <c r="B212" s="45">
        <v>44958</v>
      </c>
      <c r="C212" s="45" t="s">
        <v>434</v>
      </c>
      <c r="D212" s="32">
        <v>203.91</v>
      </c>
      <c r="E212" s="32">
        <v>208.32</v>
      </c>
      <c r="F212" s="32">
        <v>202.51</v>
      </c>
      <c r="G212" s="32">
        <v>206.92</v>
      </c>
      <c r="H212" s="6">
        <v>4385600</v>
      </c>
    </row>
    <row r="213" spans="2:8" ht="20" customHeight="1" x14ac:dyDescent="0.35">
      <c r="B213" s="45">
        <v>44957</v>
      </c>
      <c r="C213" s="45" t="s">
        <v>434</v>
      </c>
      <c r="D213" s="32">
        <v>201.65</v>
      </c>
      <c r="E213" s="32">
        <v>204.49</v>
      </c>
      <c r="F213" s="32">
        <v>201.45</v>
      </c>
      <c r="G213" s="32">
        <v>204.43</v>
      </c>
      <c r="H213" s="6">
        <v>4827600</v>
      </c>
    </row>
    <row r="214" spans="2:8" ht="20" customHeight="1" x14ac:dyDescent="0.35">
      <c r="B214" s="45">
        <v>44956</v>
      </c>
      <c r="C214" s="45" t="s">
        <v>434</v>
      </c>
      <c r="D214" s="32">
        <v>202.28</v>
      </c>
      <c r="E214" s="32">
        <v>203.61</v>
      </c>
      <c r="F214" s="32">
        <v>201.09</v>
      </c>
      <c r="G214" s="32">
        <v>201.21</v>
      </c>
      <c r="H214" s="6">
        <v>2992300</v>
      </c>
    </row>
    <row r="215" spans="2:8" ht="20" customHeight="1" x14ac:dyDescent="0.35">
      <c r="B215" s="45">
        <v>44953</v>
      </c>
      <c r="C215" s="45" t="s">
        <v>434</v>
      </c>
      <c r="D215" s="32">
        <v>202.6</v>
      </c>
      <c r="E215" s="32">
        <v>205.05</v>
      </c>
      <c r="F215" s="32">
        <v>202.58</v>
      </c>
      <c r="G215" s="32">
        <v>203.94</v>
      </c>
      <c r="H215" s="6">
        <v>4521900</v>
      </c>
    </row>
    <row r="216" spans="2:8" ht="20" customHeight="1" x14ac:dyDescent="0.35">
      <c r="B216" s="45">
        <v>44952</v>
      </c>
      <c r="C216" s="45" t="s">
        <v>434</v>
      </c>
      <c r="D216" s="32">
        <v>202.35</v>
      </c>
      <c r="E216" s="32">
        <v>203.28</v>
      </c>
      <c r="F216" s="32">
        <v>200.85</v>
      </c>
      <c r="G216" s="32">
        <v>203.12</v>
      </c>
      <c r="H216" s="6">
        <v>2806200</v>
      </c>
    </row>
    <row r="217" spans="2:8" ht="20" customHeight="1" x14ac:dyDescent="0.35">
      <c r="B217" s="45">
        <v>44951</v>
      </c>
      <c r="C217" s="45" t="s">
        <v>434</v>
      </c>
      <c r="D217" s="32">
        <v>198.95</v>
      </c>
      <c r="E217" s="32">
        <v>201.2</v>
      </c>
      <c r="F217" s="32">
        <v>197.59</v>
      </c>
      <c r="G217" s="32">
        <v>201.05</v>
      </c>
      <c r="H217" s="6">
        <v>2802000</v>
      </c>
    </row>
    <row r="218" spans="2:8" ht="20" customHeight="1" x14ac:dyDescent="0.35">
      <c r="B218" s="45">
        <v>44950</v>
      </c>
      <c r="C218" s="45" t="s">
        <v>434</v>
      </c>
      <c r="D218" s="32">
        <v>200.4</v>
      </c>
      <c r="E218" s="32">
        <v>201.46</v>
      </c>
      <c r="F218" s="32">
        <v>199.74</v>
      </c>
      <c r="G218" s="32">
        <v>200.95</v>
      </c>
      <c r="H218" s="6">
        <v>2679400</v>
      </c>
    </row>
    <row r="219" spans="2:8" ht="20" customHeight="1" x14ac:dyDescent="0.35">
      <c r="B219" s="45">
        <v>44949</v>
      </c>
      <c r="C219" s="45" t="s">
        <v>434</v>
      </c>
      <c r="D219" s="32">
        <v>199.2</v>
      </c>
      <c r="E219" s="32">
        <v>202.16</v>
      </c>
      <c r="F219" s="32">
        <v>198.7</v>
      </c>
      <c r="G219" s="32">
        <v>201.28</v>
      </c>
      <c r="H219" s="6">
        <v>3438100</v>
      </c>
    </row>
    <row r="220" spans="2:8" ht="20" customHeight="1" x14ac:dyDescent="0.35">
      <c r="B220" s="45">
        <v>44946</v>
      </c>
      <c r="C220" s="45" t="s">
        <v>434</v>
      </c>
      <c r="D220" s="32">
        <v>195.85</v>
      </c>
      <c r="E220" s="32">
        <v>198.81</v>
      </c>
      <c r="F220" s="32">
        <v>194.93</v>
      </c>
      <c r="G220" s="32">
        <v>198.76</v>
      </c>
      <c r="H220" s="6">
        <v>2429300</v>
      </c>
    </row>
    <row r="221" spans="2:8" ht="20" customHeight="1" x14ac:dyDescent="0.35">
      <c r="B221" s="45">
        <v>44945</v>
      </c>
      <c r="C221" s="45" t="s">
        <v>434</v>
      </c>
      <c r="D221" s="32">
        <v>195.41</v>
      </c>
      <c r="E221" s="32">
        <v>196.24</v>
      </c>
      <c r="F221" s="32">
        <v>194.32</v>
      </c>
      <c r="G221" s="32">
        <v>195.02</v>
      </c>
      <c r="H221" s="6">
        <v>2282400</v>
      </c>
    </row>
    <row r="222" spans="2:8" ht="20" customHeight="1" x14ac:dyDescent="0.35">
      <c r="B222" s="45">
        <v>44944</v>
      </c>
      <c r="C222" s="45" t="s">
        <v>434</v>
      </c>
      <c r="D222" s="32">
        <v>200.4</v>
      </c>
      <c r="E222" s="32">
        <v>201.09</v>
      </c>
      <c r="F222" s="32">
        <v>196.56</v>
      </c>
      <c r="G222" s="32">
        <v>196.62</v>
      </c>
      <c r="H222" s="6">
        <v>3890200</v>
      </c>
    </row>
    <row r="223" spans="2:8" ht="20" customHeight="1" x14ac:dyDescent="0.35">
      <c r="B223" s="45">
        <v>44943</v>
      </c>
      <c r="C223" s="45" t="s">
        <v>434</v>
      </c>
      <c r="D223" s="32">
        <v>200.04</v>
      </c>
      <c r="E223" s="32">
        <v>200.88</v>
      </c>
      <c r="F223" s="32">
        <v>199.34</v>
      </c>
      <c r="G223" s="32">
        <v>199.77</v>
      </c>
      <c r="H223" s="6">
        <v>5426700</v>
      </c>
    </row>
    <row r="224" spans="2:8" ht="20" customHeight="1" x14ac:dyDescent="0.35">
      <c r="B224" s="45">
        <v>44939</v>
      </c>
      <c r="C224" s="45" t="s">
        <v>434</v>
      </c>
      <c r="D224" s="32">
        <v>197.62</v>
      </c>
      <c r="E224" s="32">
        <v>200.27</v>
      </c>
      <c r="F224" s="32">
        <v>197.3</v>
      </c>
      <c r="G224" s="32">
        <v>200.04</v>
      </c>
      <c r="H224" s="6">
        <v>2798600</v>
      </c>
    </row>
    <row r="225" spans="2:8" ht="20" customHeight="1" x14ac:dyDescent="0.35">
      <c r="B225" s="45">
        <v>44938</v>
      </c>
      <c r="C225" s="45" t="s">
        <v>434</v>
      </c>
      <c r="D225" s="32">
        <v>198.79</v>
      </c>
      <c r="E225" s="32">
        <v>199.8</v>
      </c>
      <c r="F225" s="32">
        <v>196.63</v>
      </c>
      <c r="G225" s="32">
        <v>199.19</v>
      </c>
      <c r="H225" s="6">
        <v>3552700</v>
      </c>
    </row>
    <row r="226" spans="2:8" ht="20" customHeight="1" x14ac:dyDescent="0.35">
      <c r="B226" s="45">
        <v>44937</v>
      </c>
      <c r="C226" s="45" t="s">
        <v>434</v>
      </c>
      <c r="D226" s="32">
        <v>196.55</v>
      </c>
      <c r="E226" s="32">
        <v>198.25</v>
      </c>
      <c r="F226" s="32">
        <v>196.15</v>
      </c>
      <c r="G226" s="32">
        <v>198.23</v>
      </c>
      <c r="H226" s="6">
        <v>3435300</v>
      </c>
    </row>
    <row r="227" spans="2:8" ht="20" customHeight="1" x14ac:dyDescent="0.35">
      <c r="B227" s="45">
        <v>44936</v>
      </c>
      <c r="C227" s="45" t="s">
        <v>434</v>
      </c>
      <c r="D227" s="32">
        <v>193.65</v>
      </c>
      <c r="E227" s="32">
        <v>195.65</v>
      </c>
      <c r="F227" s="32">
        <v>193.29</v>
      </c>
      <c r="G227" s="32">
        <v>195.65</v>
      </c>
      <c r="H227" s="6">
        <v>2963500</v>
      </c>
    </row>
    <row r="228" spans="2:8" ht="20" customHeight="1" x14ac:dyDescent="0.35">
      <c r="B228" s="45">
        <v>44935</v>
      </c>
      <c r="C228" s="45" t="s">
        <v>434</v>
      </c>
      <c r="D228" s="32">
        <v>195.46</v>
      </c>
      <c r="E228" s="32">
        <v>196.89</v>
      </c>
      <c r="F228" s="32">
        <v>194.01</v>
      </c>
      <c r="G228" s="32">
        <v>194.12</v>
      </c>
      <c r="H228" s="6">
        <v>3888300</v>
      </c>
    </row>
    <row r="229" spans="2:8" ht="20" customHeight="1" x14ac:dyDescent="0.35">
      <c r="B229" s="45">
        <v>44932</v>
      </c>
      <c r="C229" s="45" t="s">
        <v>434</v>
      </c>
      <c r="D229" s="32">
        <v>191.12</v>
      </c>
      <c r="E229" s="32">
        <v>194.64</v>
      </c>
      <c r="F229" s="32">
        <v>189.85</v>
      </c>
      <c r="G229" s="32">
        <v>194.04</v>
      </c>
      <c r="H229" s="6">
        <v>3184300</v>
      </c>
    </row>
    <row r="230" spans="2:8" ht="20" customHeight="1" x14ac:dyDescent="0.35">
      <c r="B230" s="45">
        <v>44931</v>
      </c>
      <c r="C230" s="45" t="s">
        <v>434</v>
      </c>
      <c r="D230" s="32">
        <v>191.22</v>
      </c>
      <c r="E230" s="32">
        <v>191.27</v>
      </c>
      <c r="F230" s="32">
        <v>189.46</v>
      </c>
      <c r="G230" s="32">
        <v>189.85</v>
      </c>
      <c r="H230" s="6">
        <v>4150000</v>
      </c>
    </row>
    <row r="231" spans="2:8" ht="20" customHeight="1" x14ac:dyDescent="0.35">
      <c r="B231" s="45">
        <v>44930</v>
      </c>
      <c r="C231" s="45" t="s">
        <v>434</v>
      </c>
      <c r="D231" s="32">
        <v>191.51</v>
      </c>
      <c r="E231" s="32">
        <v>193.06</v>
      </c>
      <c r="F231" s="32">
        <v>190.14</v>
      </c>
      <c r="G231" s="32">
        <v>192.1</v>
      </c>
      <c r="H231" s="6">
        <v>3852500</v>
      </c>
    </row>
    <row r="232" spans="2:8" ht="20" customHeight="1" x14ac:dyDescent="0.35">
      <c r="B232" s="45">
        <v>44929</v>
      </c>
      <c r="C232" s="45" t="s">
        <v>434</v>
      </c>
      <c r="D232" s="32">
        <v>192.38</v>
      </c>
      <c r="E232" s="32">
        <v>193.36</v>
      </c>
      <c r="F232" s="32">
        <v>188.93</v>
      </c>
      <c r="G232" s="32">
        <v>190.41</v>
      </c>
      <c r="H232" s="6">
        <v>4092500</v>
      </c>
    </row>
    <row r="233" spans="2:8" ht="20" customHeight="1" x14ac:dyDescent="0.35">
      <c r="B233" s="45">
        <v>45260</v>
      </c>
      <c r="C233" s="45" t="s">
        <v>435</v>
      </c>
      <c r="D233" s="32">
        <v>188.89</v>
      </c>
      <c r="E233" s="32">
        <v>189.23</v>
      </c>
      <c r="F233" s="32">
        <v>188.28</v>
      </c>
      <c r="G233" s="32">
        <v>188.7</v>
      </c>
      <c r="H233" s="6">
        <v>6340983</v>
      </c>
    </row>
    <row r="234" spans="2:8" ht="20" customHeight="1" x14ac:dyDescent="0.35">
      <c r="B234" s="45">
        <v>45259</v>
      </c>
      <c r="C234" s="45" t="s">
        <v>435</v>
      </c>
      <c r="D234" s="32">
        <v>189.16</v>
      </c>
      <c r="E234" s="32">
        <v>189.99</v>
      </c>
      <c r="F234" s="32">
        <v>189.02</v>
      </c>
      <c r="G234" s="32">
        <v>189.54</v>
      </c>
      <c r="H234" s="6">
        <v>8407300</v>
      </c>
    </row>
    <row r="235" spans="2:8" ht="20" customHeight="1" x14ac:dyDescent="0.35">
      <c r="B235" s="45">
        <v>45258</v>
      </c>
      <c r="C235" s="45" t="s">
        <v>435</v>
      </c>
      <c r="D235" s="32">
        <v>187.9</v>
      </c>
      <c r="E235" s="32">
        <v>189.4</v>
      </c>
      <c r="F235" s="32">
        <v>187.52</v>
      </c>
      <c r="G235" s="32">
        <v>189.26</v>
      </c>
      <c r="H235" s="6">
        <v>10901900</v>
      </c>
    </row>
    <row r="236" spans="2:8" ht="20" customHeight="1" x14ac:dyDescent="0.35">
      <c r="B236" s="45">
        <v>45257</v>
      </c>
      <c r="C236" s="45" t="s">
        <v>435</v>
      </c>
      <c r="D236" s="32">
        <v>186.56</v>
      </c>
      <c r="E236" s="32">
        <v>186.8</v>
      </c>
      <c r="F236" s="32">
        <v>185.93</v>
      </c>
      <c r="G236" s="32">
        <v>186.77</v>
      </c>
      <c r="H236" s="6">
        <v>6320400</v>
      </c>
    </row>
    <row r="237" spans="2:8" ht="20" customHeight="1" x14ac:dyDescent="0.35">
      <c r="B237" s="45">
        <v>45254</v>
      </c>
      <c r="C237" s="45" t="s">
        <v>435</v>
      </c>
      <c r="D237" s="32">
        <v>185.47</v>
      </c>
      <c r="E237" s="32">
        <v>185.75</v>
      </c>
      <c r="F237" s="32">
        <v>185.16</v>
      </c>
      <c r="G237" s="32">
        <v>185.52</v>
      </c>
      <c r="H237" s="6">
        <v>2445100</v>
      </c>
    </row>
    <row r="238" spans="2:8" ht="20" customHeight="1" x14ac:dyDescent="0.35">
      <c r="B238" s="45">
        <v>45252</v>
      </c>
      <c r="C238" s="45" t="s">
        <v>435</v>
      </c>
      <c r="D238" s="32">
        <v>185.47</v>
      </c>
      <c r="E238" s="32">
        <v>185.72</v>
      </c>
      <c r="F238" s="32">
        <v>184.27</v>
      </c>
      <c r="G238" s="32">
        <v>184.56</v>
      </c>
      <c r="H238" s="6">
        <v>4337700</v>
      </c>
    </row>
    <row r="239" spans="2:8" ht="20" customHeight="1" x14ac:dyDescent="0.35">
      <c r="B239" s="45">
        <v>45251</v>
      </c>
      <c r="C239" s="45" t="s">
        <v>435</v>
      </c>
      <c r="D239" s="32">
        <v>185.57</v>
      </c>
      <c r="E239" s="32">
        <v>186.12</v>
      </c>
      <c r="F239" s="32">
        <v>185.07</v>
      </c>
      <c r="G239" s="32">
        <v>185.35</v>
      </c>
      <c r="H239" s="6">
        <v>7322400</v>
      </c>
    </row>
    <row r="240" spans="2:8" ht="20" customHeight="1" x14ac:dyDescent="0.35">
      <c r="B240" s="45">
        <v>45250</v>
      </c>
      <c r="C240" s="45" t="s">
        <v>435</v>
      </c>
      <c r="D240" s="32">
        <v>182.32</v>
      </c>
      <c r="E240" s="32">
        <v>183.48</v>
      </c>
      <c r="F240" s="32">
        <v>182.23</v>
      </c>
      <c r="G240" s="32">
        <v>183.37</v>
      </c>
      <c r="H240" s="6">
        <v>5389300</v>
      </c>
    </row>
    <row r="241" spans="2:8" ht="20" customHeight="1" x14ac:dyDescent="0.35">
      <c r="B241" s="45">
        <v>45247</v>
      </c>
      <c r="C241" s="45" t="s">
        <v>435</v>
      </c>
      <c r="D241" s="32">
        <v>183.96</v>
      </c>
      <c r="E241" s="32">
        <v>184.13</v>
      </c>
      <c r="F241" s="32">
        <v>183.45</v>
      </c>
      <c r="G241" s="32">
        <v>183.67</v>
      </c>
      <c r="H241" s="6">
        <v>4871100</v>
      </c>
    </row>
    <row r="242" spans="2:8" ht="20" customHeight="1" x14ac:dyDescent="0.35">
      <c r="B242" s="45">
        <v>45246</v>
      </c>
      <c r="C242" s="45" t="s">
        <v>435</v>
      </c>
      <c r="D242" s="32">
        <v>182.85</v>
      </c>
      <c r="E242" s="32">
        <v>184.32</v>
      </c>
      <c r="F242" s="32">
        <v>182.8</v>
      </c>
      <c r="G242" s="32">
        <v>183.69</v>
      </c>
      <c r="H242" s="6">
        <v>8253300</v>
      </c>
    </row>
    <row r="243" spans="2:8" ht="20" customHeight="1" x14ac:dyDescent="0.35">
      <c r="B243" s="45">
        <v>45245</v>
      </c>
      <c r="C243" s="45" t="s">
        <v>435</v>
      </c>
      <c r="D243" s="32">
        <v>182.03</v>
      </c>
      <c r="E243" s="32">
        <v>182.18</v>
      </c>
      <c r="F243" s="32">
        <v>181.31</v>
      </c>
      <c r="G243" s="32">
        <v>181.64</v>
      </c>
      <c r="H243" s="6">
        <v>4909400</v>
      </c>
    </row>
    <row r="244" spans="2:8" ht="20" customHeight="1" x14ac:dyDescent="0.35">
      <c r="B244" s="45">
        <v>45244</v>
      </c>
      <c r="C244" s="45" t="s">
        <v>435</v>
      </c>
      <c r="D244" s="32">
        <v>181.7</v>
      </c>
      <c r="E244" s="32">
        <v>182.75</v>
      </c>
      <c r="F244" s="32">
        <v>181.62</v>
      </c>
      <c r="G244" s="32">
        <v>182.12</v>
      </c>
      <c r="H244" s="6">
        <v>6831600</v>
      </c>
    </row>
    <row r="245" spans="2:8" ht="20" customHeight="1" x14ac:dyDescent="0.35">
      <c r="B245" s="45">
        <v>45243</v>
      </c>
      <c r="C245" s="45" t="s">
        <v>435</v>
      </c>
      <c r="D245" s="32">
        <v>179.4</v>
      </c>
      <c r="E245" s="32">
        <v>180.73</v>
      </c>
      <c r="F245" s="32">
        <v>179.11</v>
      </c>
      <c r="G245" s="32">
        <v>180.51</v>
      </c>
      <c r="H245" s="6">
        <v>5385900</v>
      </c>
    </row>
    <row r="246" spans="2:8" ht="20" customHeight="1" x14ac:dyDescent="0.35">
      <c r="B246" s="45">
        <v>45240</v>
      </c>
      <c r="C246" s="45" t="s">
        <v>435</v>
      </c>
      <c r="D246" s="32">
        <v>180.51</v>
      </c>
      <c r="E246" s="32">
        <v>180.59</v>
      </c>
      <c r="F246" s="32">
        <v>179.25</v>
      </c>
      <c r="G246" s="32">
        <v>179.51</v>
      </c>
      <c r="H246" s="6">
        <v>7606600</v>
      </c>
    </row>
    <row r="247" spans="2:8" ht="20" customHeight="1" x14ac:dyDescent="0.35">
      <c r="B247" s="45">
        <v>45239</v>
      </c>
      <c r="C247" s="45" t="s">
        <v>435</v>
      </c>
      <c r="D247" s="32">
        <v>180.98</v>
      </c>
      <c r="E247" s="32">
        <v>182.28</v>
      </c>
      <c r="F247" s="32">
        <v>180.89</v>
      </c>
      <c r="G247" s="32">
        <v>181.49</v>
      </c>
      <c r="H247" s="6">
        <v>6486300</v>
      </c>
    </row>
    <row r="248" spans="2:8" ht="20" customHeight="1" x14ac:dyDescent="0.35">
      <c r="B248" s="45">
        <v>45238</v>
      </c>
      <c r="C248" s="45" t="s">
        <v>435</v>
      </c>
      <c r="D248" s="32">
        <v>182.01</v>
      </c>
      <c r="E248" s="32">
        <v>182.07</v>
      </c>
      <c r="F248" s="32">
        <v>180.57</v>
      </c>
      <c r="G248" s="32">
        <v>180.77</v>
      </c>
      <c r="H248" s="6">
        <v>6738300</v>
      </c>
    </row>
    <row r="249" spans="2:8" ht="20" customHeight="1" x14ac:dyDescent="0.35">
      <c r="B249" s="45">
        <v>45237</v>
      </c>
      <c r="C249" s="45" t="s">
        <v>435</v>
      </c>
      <c r="D249" s="32">
        <v>182.25</v>
      </c>
      <c r="E249" s="32">
        <v>182.65</v>
      </c>
      <c r="F249" s="32">
        <v>181.75</v>
      </c>
      <c r="G249" s="32">
        <v>182.59</v>
      </c>
      <c r="H249" s="6">
        <v>6795800</v>
      </c>
    </row>
    <row r="250" spans="2:8" ht="20" customHeight="1" x14ac:dyDescent="0.35">
      <c r="B250" s="45">
        <v>45236</v>
      </c>
      <c r="C250" s="45" t="s">
        <v>435</v>
      </c>
      <c r="D250" s="32">
        <v>184.14</v>
      </c>
      <c r="E250" s="32">
        <v>184.23</v>
      </c>
      <c r="F250" s="32">
        <v>183.34</v>
      </c>
      <c r="G250" s="32">
        <v>183.35</v>
      </c>
      <c r="H250" s="6">
        <v>8274700</v>
      </c>
    </row>
    <row r="251" spans="2:8" ht="20" customHeight="1" x14ac:dyDescent="0.35">
      <c r="B251" s="45">
        <v>45233</v>
      </c>
      <c r="C251" s="45" t="s">
        <v>435</v>
      </c>
      <c r="D251" s="32">
        <v>184.48</v>
      </c>
      <c r="E251" s="32">
        <v>185.47</v>
      </c>
      <c r="F251" s="32">
        <v>184.35</v>
      </c>
      <c r="G251" s="32">
        <v>184.79</v>
      </c>
      <c r="H251" s="6">
        <v>8529000</v>
      </c>
    </row>
    <row r="252" spans="2:8" ht="20" customHeight="1" x14ac:dyDescent="0.35">
      <c r="B252" s="45">
        <v>45232</v>
      </c>
      <c r="C252" s="45" t="s">
        <v>435</v>
      </c>
      <c r="D252" s="32">
        <v>184.13</v>
      </c>
      <c r="E252" s="32">
        <v>184.28</v>
      </c>
      <c r="F252" s="32">
        <v>183.5</v>
      </c>
      <c r="G252" s="32">
        <v>184.12</v>
      </c>
      <c r="H252" s="6">
        <v>7343700</v>
      </c>
    </row>
    <row r="253" spans="2:8" ht="20" customHeight="1" x14ac:dyDescent="0.35">
      <c r="B253" s="45">
        <v>45231</v>
      </c>
      <c r="C253" s="45" t="s">
        <v>435</v>
      </c>
      <c r="D253" s="32">
        <v>183.91</v>
      </c>
      <c r="E253" s="32">
        <v>185</v>
      </c>
      <c r="F253" s="32">
        <v>182.67</v>
      </c>
      <c r="G253" s="32">
        <v>183.51</v>
      </c>
      <c r="H253" s="6">
        <v>9048600</v>
      </c>
    </row>
    <row r="254" spans="2:8" ht="20" customHeight="1" x14ac:dyDescent="0.35">
      <c r="B254" s="45">
        <v>45230</v>
      </c>
      <c r="C254" s="45" t="s">
        <v>435</v>
      </c>
      <c r="D254" s="32">
        <v>185.08</v>
      </c>
      <c r="E254" s="32">
        <v>186.21</v>
      </c>
      <c r="F254" s="32">
        <v>183.5</v>
      </c>
      <c r="G254" s="32">
        <v>184.09</v>
      </c>
      <c r="H254" s="6">
        <v>10104600</v>
      </c>
    </row>
    <row r="255" spans="2:8" ht="20" customHeight="1" x14ac:dyDescent="0.35">
      <c r="B255" s="45">
        <v>45229</v>
      </c>
      <c r="C255" s="45" t="s">
        <v>435</v>
      </c>
      <c r="D255" s="32">
        <v>185.54</v>
      </c>
      <c r="E255" s="32">
        <v>185.7</v>
      </c>
      <c r="F255" s="32">
        <v>184.73</v>
      </c>
      <c r="G255" s="32">
        <v>185.1</v>
      </c>
      <c r="H255" s="6">
        <v>8756400</v>
      </c>
    </row>
    <row r="256" spans="2:8" ht="20" customHeight="1" x14ac:dyDescent="0.35">
      <c r="B256" s="45">
        <v>45226</v>
      </c>
      <c r="C256" s="45" t="s">
        <v>435</v>
      </c>
      <c r="D256" s="32">
        <v>183.76</v>
      </c>
      <c r="E256" s="32">
        <v>186.36</v>
      </c>
      <c r="F256" s="32">
        <v>183.47</v>
      </c>
      <c r="G256" s="32">
        <v>186.15</v>
      </c>
      <c r="H256" s="6">
        <v>14102800</v>
      </c>
    </row>
    <row r="257" spans="2:8" ht="20" customHeight="1" x14ac:dyDescent="0.35">
      <c r="B257" s="45">
        <v>45225</v>
      </c>
      <c r="C257" s="45" t="s">
        <v>435</v>
      </c>
      <c r="D257" s="32">
        <v>183.4</v>
      </c>
      <c r="E257" s="32">
        <v>184.49</v>
      </c>
      <c r="F257" s="32">
        <v>182.87</v>
      </c>
      <c r="G257" s="32">
        <v>184.01</v>
      </c>
      <c r="H257" s="6">
        <v>7671400</v>
      </c>
    </row>
    <row r="258" spans="2:8" ht="20" customHeight="1" x14ac:dyDescent="0.35">
      <c r="B258" s="45">
        <v>45224</v>
      </c>
      <c r="C258" s="45" t="s">
        <v>435</v>
      </c>
      <c r="D258" s="32">
        <v>183.42</v>
      </c>
      <c r="E258" s="32">
        <v>184.3</v>
      </c>
      <c r="F258" s="32">
        <v>182.04</v>
      </c>
      <c r="G258" s="32">
        <v>183.72</v>
      </c>
      <c r="H258" s="6">
        <v>10087000</v>
      </c>
    </row>
    <row r="259" spans="2:8" ht="20" customHeight="1" x14ac:dyDescent="0.35">
      <c r="B259" s="45">
        <v>45223</v>
      </c>
      <c r="C259" s="45" t="s">
        <v>435</v>
      </c>
      <c r="D259" s="32">
        <v>182.07</v>
      </c>
      <c r="E259" s="32">
        <v>183.4</v>
      </c>
      <c r="F259" s="32">
        <v>181.68</v>
      </c>
      <c r="G259" s="32">
        <v>182.95</v>
      </c>
      <c r="H259" s="6">
        <v>6594000</v>
      </c>
    </row>
    <row r="260" spans="2:8" ht="20" customHeight="1" x14ac:dyDescent="0.35">
      <c r="B260" s="45">
        <v>45222</v>
      </c>
      <c r="C260" s="45" t="s">
        <v>435</v>
      </c>
      <c r="D260" s="32">
        <v>183.51</v>
      </c>
      <c r="E260" s="32">
        <v>183.56</v>
      </c>
      <c r="F260" s="32">
        <v>182.71</v>
      </c>
      <c r="G260" s="32">
        <v>182.97</v>
      </c>
      <c r="H260" s="6">
        <v>9479800</v>
      </c>
    </row>
    <row r="261" spans="2:8" ht="20" customHeight="1" x14ac:dyDescent="0.35">
      <c r="B261" s="45">
        <v>45219</v>
      </c>
      <c r="C261" s="45" t="s">
        <v>435</v>
      </c>
      <c r="D261" s="32">
        <v>183.43</v>
      </c>
      <c r="E261" s="32">
        <v>185.23</v>
      </c>
      <c r="F261" s="32">
        <v>183.09</v>
      </c>
      <c r="G261" s="32">
        <v>183.59</v>
      </c>
      <c r="H261" s="6">
        <v>12782800</v>
      </c>
    </row>
    <row r="262" spans="2:8" ht="20" customHeight="1" x14ac:dyDescent="0.35">
      <c r="B262" s="45">
        <v>45218</v>
      </c>
      <c r="C262" s="45" t="s">
        <v>435</v>
      </c>
      <c r="D262" s="32">
        <v>181.04</v>
      </c>
      <c r="E262" s="32">
        <v>183.43</v>
      </c>
      <c r="F262" s="32">
        <v>180.82</v>
      </c>
      <c r="G262" s="32">
        <v>183.09</v>
      </c>
      <c r="H262" s="6">
        <v>13406600</v>
      </c>
    </row>
    <row r="263" spans="2:8" ht="20" customHeight="1" x14ac:dyDescent="0.35">
      <c r="B263" s="45">
        <v>45217</v>
      </c>
      <c r="C263" s="45" t="s">
        <v>435</v>
      </c>
      <c r="D263" s="32">
        <v>180.89</v>
      </c>
      <c r="E263" s="32">
        <v>182.02</v>
      </c>
      <c r="F263" s="32">
        <v>179.75</v>
      </c>
      <c r="G263" s="32">
        <v>180.87</v>
      </c>
      <c r="H263" s="6">
        <v>13920800</v>
      </c>
    </row>
    <row r="264" spans="2:8" ht="20" customHeight="1" x14ac:dyDescent="0.35">
      <c r="B264" s="45">
        <v>45216</v>
      </c>
      <c r="C264" s="45" t="s">
        <v>435</v>
      </c>
      <c r="D264" s="32">
        <v>178.37</v>
      </c>
      <c r="E264" s="32">
        <v>179.13</v>
      </c>
      <c r="F264" s="32">
        <v>177.98</v>
      </c>
      <c r="G264" s="32">
        <v>178.29</v>
      </c>
      <c r="H264" s="6">
        <v>8231900</v>
      </c>
    </row>
    <row r="265" spans="2:8" ht="20" customHeight="1" x14ac:dyDescent="0.35">
      <c r="B265" s="45">
        <v>45215</v>
      </c>
      <c r="C265" s="45" t="s">
        <v>435</v>
      </c>
      <c r="D265" s="32">
        <v>177.84</v>
      </c>
      <c r="E265" s="32">
        <v>178.33</v>
      </c>
      <c r="F265" s="32">
        <v>177.54</v>
      </c>
      <c r="G265" s="32">
        <v>177.96</v>
      </c>
      <c r="H265" s="6">
        <v>8385400</v>
      </c>
    </row>
    <row r="266" spans="2:8" ht="20" customHeight="1" x14ac:dyDescent="0.35">
      <c r="B266" s="45">
        <v>45212</v>
      </c>
      <c r="C266" s="45" t="s">
        <v>435</v>
      </c>
      <c r="D266" s="32">
        <v>176.89</v>
      </c>
      <c r="E266" s="32">
        <v>179.1</v>
      </c>
      <c r="F266" s="32">
        <v>176.72</v>
      </c>
      <c r="G266" s="32">
        <v>178.83</v>
      </c>
      <c r="H266" s="6">
        <v>18796500</v>
      </c>
    </row>
    <row r="267" spans="2:8" ht="20" customHeight="1" x14ac:dyDescent="0.35">
      <c r="B267" s="45">
        <v>45211</v>
      </c>
      <c r="C267" s="45" t="s">
        <v>435</v>
      </c>
      <c r="D267" s="32">
        <v>174.06</v>
      </c>
      <c r="E267" s="32">
        <v>174.23</v>
      </c>
      <c r="F267" s="32">
        <v>173.24</v>
      </c>
      <c r="G267" s="32">
        <v>173.26</v>
      </c>
      <c r="H267" s="6">
        <v>5912700</v>
      </c>
    </row>
    <row r="268" spans="2:8" ht="20" customHeight="1" x14ac:dyDescent="0.35">
      <c r="B268" s="45">
        <v>45210</v>
      </c>
      <c r="C268" s="45" t="s">
        <v>435</v>
      </c>
      <c r="D268" s="32">
        <v>173.6</v>
      </c>
      <c r="E268" s="32">
        <v>174.13</v>
      </c>
      <c r="F268" s="32">
        <v>173.26</v>
      </c>
      <c r="G268" s="32">
        <v>173.79</v>
      </c>
      <c r="H268" s="6">
        <v>7128000</v>
      </c>
    </row>
    <row r="269" spans="2:8" ht="20" customHeight="1" x14ac:dyDescent="0.35">
      <c r="B269" s="45">
        <v>45209</v>
      </c>
      <c r="C269" s="45" t="s">
        <v>435</v>
      </c>
      <c r="D269" s="32">
        <v>172.08</v>
      </c>
      <c r="E269" s="32">
        <v>172.8</v>
      </c>
      <c r="F269" s="32">
        <v>171.9</v>
      </c>
      <c r="G269" s="32">
        <v>172.53</v>
      </c>
      <c r="H269" s="6">
        <v>5844000</v>
      </c>
    </row>
    <row r="270" spans="2:8" ht="20" customHeight="1" x14ac:dyDescent="0.35">
      <c r="B270" s="45">
        <v>45208</v>
      </c>
      <c r="C270" s="45" t="s">
        <v>435</v>
      </c>
      <c r="D270" s="32">
        <v>171.18</v>
      </c>
      <c r="E270" s="32">
        <v>172.86</v>
      </c>
      <c r="F270" s="32">
        <v>171.08</v>
      </c>
      <c r="G270" s="32">
        <v>172.82</v>
      </c>
      <c r="H270" s="6">
        <v>10201500</v>
      </c>
    </row>
    <row r="271" spans="2:8" ht="20" customHeight="1" x14ac:dyDescent="0.35">
      <c r="B271" s="45">
        <v>45205</v>
      </c>
      <c r="C271" s="45" t="s">
        <v>435</v>
      </c>
      <c r="D271" s="32">
        <v>169.17</v>
      </c>
      <c r="E271" s="32">
        <v>170.23</v>
      </c>
      <c r="F271" s="32">
        <v>168.5</v>
      </c>
      <c r="G271" s="32">
        <v>169.7</v>
      </c>
      <c r="H271" s="6">
        <v>9942200</v>
      </c>
    </row>
    <row r="272" spans="2:8" ht="20" customHeight="1" x14ac:dyDescent="0.35">
      <c r="B272" s="45">
        <v>45204</v>
      </c>
      <c r="C272" s="45" t="s">
        <v>435</v>
      </c>
      <c r="D272" s="32">
        <v>168.74</v>
      </c>
      <c r="E272" s="32">
        <v>169</v>
      </c>
      <c r="F272" s="32">
        <v>168.3</v>
      </c>
      <c r="G272" s="32">
        <v>168.83</v>
      </c>
      <c r="H272" s="6">
        <v>6970200</v>
      </c>
    </row>
    <row r="273" spans="2:8" ht="20" customHeight="1" x14ac:dyDescent="0.35">
      <c r="B273" s="45">
        <v>45203</v>
      </c>
      <c r="C273" s="45" t="s">
        <v>435</v>
      </c>
      <c r="D273" s="32">
        <v>169.21</v>
      </c>
      <c r="E273" s="32">
        <v>169.41</v>
      </c>
      <c r="F273" s="32">
        <v>168.5</v>
      </c>
      <c r="G273" s="32">
        <v>169.14</v>
      </c>
      <c r="H273" s="6">
        <v>10034600</v>
      </c>
    </row>
    <row r="274" spans="2:8" ht="20" customHeight="1" x14ac:dyDescent="0.35">
      <c r="B274" s="45">
        <v>45202</v>
      </c>
      <c r="C274" s="45" t="s">
        <v>435</v>
      </c>
      <c r="D274" s="32">
        <v>169.14</v>
      </c>
      <c r="E274" s="32">
        <v>170.08</v>
      </c>
      <c r="F274" s="32">
        <v>168.75</v>
      </c>
      <c r="G274" s="32">
        <v>169.16</v>
      </c>
      <c r="H274" s="6">
        <v>11459800</v>
      </c>
    </row>
    <row r="275" spans="2:8" ht="20" customHeight="1" x14ac:dyDescent="0.35">
      <c r="B275" s="45">
        <v>45201</v>
      </c>
      <c r="C275" s="45" t="s">
        <v>435</v>
      </c>
      <c r="D275" s="32">
        <v>170.23</v>
      </c>
      <c r="E275" s="32">
        <v>170.46</v>
      </c>
      <c r="F275" s="32">
        <v>169.5</v>
      </c>
      <c r="G275" s="32">
        <v>169.65</v>
      </c>
      <c r="H275" s="6">
        <v>12706000</v>
      </c>
    </row>
    <row r="276" spans="2:8" ht="20" customHeight="1" x14ac:dyDescent="0.35">
      <c r="B276" s="45">
        <v>45198</v>
      </c>
      <c r="C276" s="45" t="s">
        <v>435</v>
      </c>
      <c r="D276" s="32">
        <v>173.92</v>
      </c>
      <c r="E276" s="32">
        <v>174.03</v>
      </c>
      <c r="F276" s="32">
        <v>171.27</v>
      </c>
      <c r="G276" s="32">
        <v>171.45</v>
      </c>
      <c r="H276" s="6">
        <v>10424900</v>
      </c>
    </row>
    <row r="277" spans="2:8" ht="20" customHeight="1" x14ac:dyDescent="0.35">
      <c r="B277" s="45">
        <v>45197</v>
      </c>
      <c r="C277" s="45" t="s">
        <v>435</v>
      </c>
      <c r="D277" s="32">
        <v>173.91</v>
      </c>
      <c r="E277" s="32">
        <v>174.14</v>
      </c>
      <c r="F277" s="32">
        <v>172.32</v>
      </c>
      <c r="G277" s="32">
        <v>173.23</v>
      </c>
      <c r="H277" s="6">
        <v>10061900</v>
      </c>
    </row>
    <row r="278" spans="2:8" ht="20" customHeight="1" x14ac:dyDescent="0.35">
      <c r="B278" s="45">
        <v>45196</v>
      </c>
      <c r="C278" s="45" t="s">
        <v>435</v>
      </c>
      <c r="D278" s="32">
        <v>175.27</v>
      </c>
      <c r="E278" s="32">
        <v>175.32</v>
      </c>
      <c r="F278" s="32">
        <v>173.7</v>
      </c>
      <c r="G278" s="32">
        <v>174.1</v>
      </c>
      <c r="H278" s="6">
        <v>10919600</v>
      </c>
    </row>
    <row r="279" spans="2:8" ht="20" customHeight="1" x14ac:dyDescent="0.35">
      <c r="B279" s="45">
        <v>45195</v>
      </c>
      <c r="C279" s="45" t="s">
        <v>435</v>
      </c>
      <c r="D279" s="32">
        <v>176.83</v>
      </c>
      <c r="E279" s="32">
        <v>177.14</v>
      </c>
      <c r="F279" s="32">
        <v>176.16</v>
      </c>
      <c r="G279" s="32">
        <v>176.28</v>
      </c>
      <c r="H279" s="6">
        <v>7181100</v>
      </c>
    </row>
    <row r="280" spans="2:8" ht="20" customHeight="1" x14ac:dyDescent="0.35">
      <c r="B280" s="45">
        <v>45194</v>
      </c>
      <c r="C280" s="45" t="s">
        <v>435</v>
      </c>
      <c r="D280" s="32">
        <v>178.41</v>
      </c>
      <c r="E280" s="32">
        <v>178.71</v>
      </c>
      <c r="F280" s="32">
        <v>177.64</v>
      </c>
      <c r="G280" s="32">
        <v>177.7</v>
      </c>
      <c r="H280" s="6">
        <v>5582100</v>
      </c>
    </row>
    <row r="281" spans="2:8" ht="20" customHeight="1" x14ac:dyDescent="0.35">
      <c r="B281" s="45">
        <v>45191</v>
      </c>
      <c r="C281" s="45" t="s">
        <v>435</v>
      </c>
      <c r="D281" s="32">
        <v>178.65</v>
      </c>
      <c r="E281" s="32">
        <v>178.95</v>
      </c>
      <c r="F281" s="32">
        <v>178.51</v>
      </c>
      <c r="G281" s="32">
        <v>178.62</v>
      </c>
      <c r="H281" s="6">
        <v>3634800</v>
      </c>
    </row>
    <row r="282" spans="2:8" ht="20" customHeight="1" x14ac:dyDescent="0.35">
      <c r="B282" s="45">
        <v>45190</v>
      </c>
      <c r="C282" s="45" t="s">
        <v>435</v>
      </c>
      <c r="D282" s="32">
        <v>177.86</v>
      </c>
      <c r="E282" s="32">
        <v>178.49</v>
      </c>
      <c r="F282" s="32">
        <v>177.69</v>
      </c>
      <c r="G282" s="32">
        <v>178.05</v>
      </c>
      <c r="H282" s="6">
        <v>7571900</v>
      </c>
    </row>
    <row r="283" spans="2:8" ht="20" customHeight="1" x14ac:dyDescent="0.35">
      <c r="B283" s="45">
        <v>45189</v>
      </c>
      <c r="C283" s="45" t="s">
        <v>435</v>
      </c>
      <c r="D283" s="32">
        <v>179.34</v>
      </c>
      <c r="E283" s="32">
        <v>180.66</v>
      </c>
      <c r="F283" s="32">
        <v>179.32</v>
      </c>
      <c r="G283" s="32">
        <v>179.35</v>
      </c>
      <c r="H283" s="6">
        <v>9328000</v>
      </c>
    </row>
    <row r="284" spans="2:8" ht="20" customHeight="1" x14ac:dyDescent="0.35">
      <c r="B284" s="45">
        <v>45188</v>
      </c>
      <c r="C284" s="45" t="s">
        <v>435</v>
      </c>
      <c r="D284" s="32">
        <v>179.54</v>
      </c>
      <c r="E284" s="32">
        <v>179.65</v>
      </c>
      <c r="F284" s="32">
        <v>179.03</v>
      </c>
      <c r="G284" s="32">
        <v>179.22</v>
      </c>
      <c r="H284" s="6">
        <v>4224700</v>
      </c>
    </row>
    <row r="285" spans="2:8" ht="20" customHeight="1" x14ac:dyDescent="0.35">
      <c r="B285" s="45">
        <v>45187</v>
      </c>
      <c r="C285" s="45" t="s">
        <v>435</v>
      </c>
      <c r="D285" s="32">
        <v>178.82</v>
      </c>
      <c r="E285" s="32">
        <v>179.41</v>
      </c>
      <c r="F285" s="32">
        <v>178.38</v>
      </c>
      <c r="G285" s="32">
        <v>179.39</v>
      </c>
      <c r="H285" s="6">
        <v>5049300</v>
      </c>
    </row>
    <row r="286" spans="2:8" ht="20" customHeight="1" x14ac:dyDescent="0.35">
      <c r="B286" s="45">
        <v>45184</v>
      </c>
      <c r="C286" s="45" t="s">
        <v>435</v>
      </c>
      <c r="D286" s="32">
        <v>178.55</v>
      </c>
      <c r="E286" s="32">
        <v>179.11</v>
      </c>
      <c r="F286" s="32">
        <v>178.34</v>
      </c>
      <c r="G286" s="32">
        <v>178.34</v>
      </c>
      <c r="H286" s="6">
        <v>5619600</v>
      </c>
    </row>
    <row r="287" spans="2:8" ht="20" customHeight="1" x14ac:dyDescent="0.35">
      <c r="B287" s="45">
        <v>45183</v>
      </c>
      <c r="C287" s="45" t="s">
        <v>435</v>
      </c>
      <c r="D287" s="32">
        <v>176.5</v>
      </c>
      <c r="E287" s="32">
        <v>177.39</v>
      </c>
      <c r="F287" s="32">
        <v>176.36</v>
      </c>
      <c r="G287" s="32">
        <v>177.17</v>
      </c>
      <c r="H287" s="6">
        <v>6184400</v>
      </c>
    </row>
    <row r="288" spans="2:8" ht="20" customHeight="1" x14ac:dyDescent="0.35">
      <c r="B288" s="45">
        <v>45182</v>
      </c>
      <c r="C288" s="45" t="s">
        <v>435</v>
      </c>
      <c r="D288" s="32">
        <v>177.53</v>
      </c>
      <c r="E288" s="32">
        <v>177.75</v>
      </c>
      <c r="F288" s="32">
        <v>177.04</v>
      </c>
      <c r="G288" s="32">
        <v>177.08</v>
      </c>
      <c r="H288" s="6">
        <v>3874800</v>
      </c>
    </row>
    <row r="289" spans="2:8" ht="20" customHeight="1" x14ac:dyDescent="0.35">
      <c r="B289" s="45">
        <v>45181</v>
      </c>
      <c r="C289" s="45" t="s">
        <v>435</v>
      </c>
      <c r="D289" s="32">
        <v>177.11</v>
      </c>
      <c r="E289" s="32">
        <v>177.7</v>
      </c>
      <c r="F289" s="32">
        <v>177.05</v>
      </c>
      <c r="G289" s="32">
        <v>177.49</v>
      </c>
      <c r="H289" s="6">
        <v>4445400</v>
      </c>
    </row>
    <row r="290" spans="2:8" ht="20" customHeight="1" x14ac:dyDescent="0.35">
      <c r="B290" s="45">
        <v>45180</v>
      </c>
      <c r="C290" s="45" t="s">
        <v>435</v>
      </c>
      <c r="D290" s="32">
        <v>178.97</v>
      </c>
      <c r="E290" s="32">
        <v>179.07</v>
      </c>
      <c r="F290" s="32">
        <v>178.26</v>
      </c>
      <c r="G290" s="32">
        <v>178.41</v>
      </c>
      <c r="H290" s="6">
        <v>3689100</v>
      </c>
    </row>
    <row r="291" spans="2:8" ht="20" customHeight="1" x14ac:dyDescent="0.35">
      <c r="B291" s="45">
        <v>45177</v>
      </c>
      <c r="C291" s="45" t="s">
        <v>435</v>
      </c>
      <c r="D291" s="32">
        <v>178.36</v>
      </c>
      <c r="E291" s="32">
        <v>179.05</v>
      </c>
      <c r="F291" s="32">
        <v>177.9</v>
      </c>
      <c r="G291" s="32">
        <v>178.08</v>
      </c>
      <c r="H291" s="6">
        <v>3292700</v>
      </c>
    </row>
    <row r="292" spans="2:8" ht="20" customHeight="1" x14ac:dyDescent="0.35">
      <c r="B292" s="45">
        <v>45176</v>
      </c>
      <c r="C292" s="45" t="s">
        <v>435</v>
      </c>
      <c r="D292" s="32">
        <v>178.31</v>
      </c>
      <c r="E292" s="32">
        <v>178.37</v>
      </c>
      <c r="F292" s="32">
        <v>177.9</v>
      </c>
      <c r="G292" s="32">
        <v>178.02</v>
      </c>
      <c r="H292" s="6">
        <v>3257200</v>
      </c>
    </row>
    <row r="293" spans="2:8" ht="20" customHeight="1" x14ac:dyDescent="0.35">
      <c r="B293" s="45">
        <v>45175</v>
      </c>
      <c r="C293" s="45" t="s">
        <v>435</v>
      </c>
      <c r="D293" s="32">
        <v>178.33</v>
      </c>
      <c r="E293" s="32">
        <v>179.01</v>
      </c>
      <c r="F293" s="32">
        <v>177.7</v>
      </c>
      <c r="G293" s="32">
        <v>177.83</v>
      </c>
      <c r="H293" s="6">
        <v>6427200</v>
      </c>
    </row>
    <row r="294" spans="2:8" ht="20" customHeight="1" x14ac:dyDescent="0.35">
      <c r="B294" s="45">
        <v>45174</v>
      </c>
      <c r="C294" s="45" t="s">
        <v>435</v>
      </c>
      <c r="D294" s="32">
        <v>179.33</v>
      </c>
      <c r="E294" s="32">
        <v>179.44</v>
      </c>
      <c r="F294" s="32">
        <v>178.64</v>
      </c>
      <c r="G294" s="32">
        <v>178.64</v>
      </c>
      <c r="H294" s="6">
        <v>7056800</v>
      </c>
    </row>
    <row r="295" spans="2:8" ht="20" customHeight="1" x14ac:dyDescent="0.35">
      <c r="B295" s="45">
        <v>45170</v>
      </c>
      <c r="C295" s="45" t="s">
        <v>435</v>
      </c>
      <c r="D295" s="32">
        <v>180.8</v>
      </c>
      <c r="E295" s="32">
        <v>181.12</v>
      </c>
      <c r="F295" s="32">
        <v>179.51</v>
      </c>
      <c r="G295" s="32">
        <v>180.11</v>
      </c>
      <c r="H295" s="6">
        <v>4969300</v>
      </c>
    </row>
    <row r="296" spans="2:8" ht="20" customHeight="1" x14ac:dyDescent="0.35">
      <c r="B296" s="45">
        <v>45169</v>
      </c>
      <c r="C296" s="45" t="s">
        <v>435</v>
      </c>
      <c r="D296" s="32">
        <v>180.37</v>
      </c>
      <c r="E296" s="32">
        <v>180.49</v>
      </c>
      <c r="F296" s="32">
        <v>179.94</v>
      </c>
      <c r="G296" s="32">
        <v>180.02</v>
      </c>
      <c r="H296" s="6">
        <v>4795600</v>
      </c>
    </row>
    <row r="297" spans="2:8" ht="20" customHeight="1" x14ac:dyDescent="0.35">
      <c r="B297" s="45">
        <v>45168</v>
      </c>
      <c r="C297" s="45" t="s">
        <v>435</v>
      </c>
      <c r="D297" s="32">
        <v>180.58</v>
      </c>
      <c r="E297" s="32">
        <v>180.88</v>
      </c>
      <c r="F297" s="32">
        <v>180.29</v>
      </c>
      <c r="G297" s="32">
        <v>180.32</v>
      </c>
      <c r="H297" s="6">
        <v>6593700</v>
      </c>
    </row>
    <row r="298" spans="2:8" ht="20" customHeight="1" x14ac:dyDescent="0.35">
      <c r="B298" s="45">
        <v>45167</v>
      </c>
      <c r="C298" s="45" t="s">
        <v>435</v>
      </c>
      <c r="D298" s="32">
        <v>178.03</v>
      </c>
      <c r="E298" s="32">
        <v>179.88</v>
      </c>
      <c r="F298" s="32">
        <v>177.9</v>
      </c>
      <c r="G298" s="32">
        <v>179.87</v>
      </c>
      <c r="H298" s="6">
        <v>7576600</v>
      </c>
    </row>
    <row r="299" spans="2:8" ht="20" customHeight="1" x14ac:dyDescent="0.35">
      <c r="B299" s="45">
        <v>45166</v>
      </c>
      <c r="C299" s="45" t="s">
        <v>435</v>
      </c>
      <c r="D299" s="32">
        <v>177.65</v>
      </c>
      <c r="E299" s="32">
        <v>178.73</v>
      </c>
      <c r="F299" s="32">
        <v>177.51</v>
      </c>
      <c r="G299" s="32">
        <v>178.13</v>
      </c>
      <c r="H299" s="6">
        <v>4740700</v>
      </c>
    </row>
    <row r="300" spans="2:8" ht="20" customHeight="1" x14ac:dyDescent="0.35">
      <c r="B300" s="45">
        <v>45163</v>
      </c>
      <c r="C300" s="45" t="s">
        <v>435</v>
      </c>
      <c r="D300" s="32">
        <v>177.58</v>
      </c>
      <c r="E300" s="32">
        <v>178.38</v>
      </c>
      <c r="F300" s="32">
        <v>176.63</v>
      </c>
      <c r="G300" s="32">
        <v>177.62</v>
      </c>
      <c r="H300" s="6">
        <v>6132800</v>
      </c>
    </row>
    <row r="301" spans="2:8" ht="20" customHeight="1" x14ac:dyDescent="0.35">
      <c r="B301" s="45">
        <v>45162</v>
      </c>
      <c r="C301" s="45" t="s">
        <v>435</v>
      </c>
      <c r="D301" s="32">
        <v>177.66</v>
      </c>
      <c r="E301" s="32">
        <v>178.49</v>
      </c>
      <c r="F301" s="32">
        <v>177.41</v>
      </c>
      <c r="G301" s="32">
        <v>177.85</v>
      </c>
      <c r="H301" s="6">
        <v>5526400</v>
      </c>
    </row>
    <row r="302" spans="2:8" ht="20" customHeight="1" x14ac:dyDescent="0.35">
      <c r="B302" s="45">
        <v>45161</v>
      </c>
      <c r="C302" s="45" t="s">
        <v>435</v>
      </c>
      <c r="D302" s="32">
        <v>177.32</v>
      </c>
      <c r="E302" s="32">
        <v>178.22</v>
      </c>
      <c r="F302" s="32">
        <v>177.07</v>
      </c>
      <c r="G302" s="32">
        <v>177.89</v>
      </c>
      <c r="H302" s="6">
        <v>7949100</v>
      </c>
    </row>
    <row r="303" spans="2:8" ht="20" customHeight="1" x14ac:dyDescent="0.35">
      <c r="B303" s="45">
        <v>45160</v>
      </c>
      <c r="C303" s="45" t="s">
        <v>435</v>
      </c>
      <c r="D303" s="32">
        <v>175.83</v>
      </c>
      <c r="E303" s="32">
        <v>176.25</v>
      </c>
      <c r="F303" s="32">
        <v>175.31</v>
      </c>
      <c r="G303" s="32">
        <v>176.1</v>
      </c>
      <c r="H303" s="6">
        <v>5892500</v>
      </c>
    </row>
    <row r="304" spans="2:8" ht="20" customHeight="1" x14ac:dyDescent="0.35">
      <c r="B304" s="45">
        <v>45159</v>
      </c>
      <c r="C304" s="45" t="s">
        <v>435</v>
      </c>
      <c r="D304" s="32">
        <v>175.9</v>
      </c>
      <c r="E304" s="32">
        <v>175.94</v>
      </c>
      <c r="F304" s="32">
        <v>174.96</v>
      </c>
      <c r="G304" s="32">
        <v>175.81</v>
      </c>
      <c r="H304" s="6">
        <v>4206400</v>
      </c>
    </row>
    <row r="305" spans="2:8" ht="20" customHeight="1" x14ac:dyDescent="0.35">
      <c r="B305" s="45">
        <v>45156</v>
      </c>
      <c r="C305" s="45" t="s">
        <v>435</v>
      </c>
      <c r="D305" s="32">
        <v>175.83</v>
      </c>
      <c r="E305" s="32">
        <v>176.06</v>
      </c>
      <c r="F305" s="32">
        <v>175.1</v>
      </c>
      <c r="G305" s="32">
        <v>175.33</v>
      </c>
      <c r="H305" s="6">
        <v>6251000</v>
      </c>
    </row>
    <row r="306" spans="2:8" ht="20" customHeight="1" x14ac:dyDescent="0.35">
      <c r="B306" s="45">
        <v>45155</v>
      </c>
      <c r="C306" s="45" t="s">
        <v>435</v>
      </c>
      <c r="D306" s="32">
        <v>176.53</v>
      </c>
      <c r="E306" s="32">
        <v>176.56</v>
      </c>
      <c r="F306" s="32">
        <v>174.93</v>
      </c>
      <c r="G306" s="32">
        <v>175.3</v>
      </c>
      <c r="H306" s="6">
        <v>7937700</v>
      </c>
    </row>
    <row r="307" spans="2:8" ht="20" customHeight="1" x14ac:dyDescent="0.35">
      <c r="B307" s="45">
        <v>45154</v>
      </c>
      <c r="C307" s="45" t="s">
        <v>435</v>
      </c>
      <c r="D307" s="32">
        <v>176.62</v>
      </c>
      <c r="E307" s="32">
        <v>176.95</v>
      </c>
      <c r="F307" s="32">
        <v>175.56</v>
      </c>
      <c r="G307" s="32">
        <v>175.57</v>
      </c>
      <c r="H307" s="6">
        <v>6559400</v>
      </c>
    </row>
    <row r="308" spans="2:8" ht="20" customHeight="1" x14ac:dyDescent="0.35">
      <c r="B308" s="45">
        <v>45153</v>
      </c>
      <c r="C308" s="45" t="s">
        <v>435</v>
      </c>
      <c r="D308" s="32">
        <v>176.75</v>
      </c>
      <c r="E308" s="32">
        <v>177.43</v>
      </c>
      <c r="F308" s="32">
        <v>176.33</v>
      </c>
      <c r="G308" s="32">
        <v>176.59</v>
      </c>
      <c r="H308" s="6">
        <v>7582700</v>
      </c>
    </row>
    <row r="309" spans="2:8" ht="20" customHeight="1" x14ac:dyDescent="0.35">
      <c r="B309" s="45">
        <v>45152</v>
      </c>
      <c r="C309" s="45" t="s">
        <v>435</v>
      </c>
      <c r="D309" s="32">
        <v>176.86</v>
      </c>
      <c r="E309" s="32">
        <v>177.58</v>
      </c>
      <c r="F309" s="32">
        <v>176.58</v>
      </c>
      <c r="G309" s="32">
        <v>177.06</v>
      </c>
      <c r="H309" s="6">
        <v>9554500</v>
      </c>
    </row>
    <row r="310" spans="2:8" ht="20" customHeight="1" x14ac:dyDescent="0.35">
      <c r="B310" s="45">
        <v>45149</v>
      </c>
      <c r="C310" s="45" t="s">
        <v>435</v>
      </c>
      <c r="D310" s="32">
        <v>177.7</v>
      </c>
      <c r="E310" s="32">
        <v>178.36</v>
      </c>
      <c r="F310" s="32">
        <v>177.49</v>
      </c>
      <c r="G310" s="32">
        <v>177.6</v>
      </c>
      <c r="H310" s="6">
        <v>5289400</v>
      </c>
    </row>
    <row r="311" spans="2:8" ht="20" customHeight="1" x14ac:dyDescent="0.35">
      <c r="B311" s="45">
        <v>45148</v>
      </c>
      <c r="C311" s="45" t="s">
        <v>435</v>
      </c>
      <c r="D311" s="32">
        <v>178.22</v>
      </c>
      <c r="E311" s="32">
        <v>178.7</v>
      </c>
      <c r="F311" s="32">
        <v>177.54</v>
      </c>
      <c r="G311" s="32">
        <v>177.6</v>
      </c>
      <c r="H311" s="6">
        <v>5934600</v>
      </c>
    </row>
    <row r="312" spans="2:8" ht="20" customHeight="1" x14ac:dyDescent="0.35">
      <c r="B312" s="45">
        <v>45147</v>
      </c>
      <c r="C312" s="45" t="s">
        <v>435</v>
      </c>
      <c r="D312" s="32">
        <v>178.68</v>
      </c>
      <c r="E312" s="32">
        <v>178.92</v>
      </c>
      <c r="F312" s="32">
        <v>177.78</v>
      </c>
      <c r="G312" s="32">
        <v>177.79</v>
      </c>
      <c r="H312" s="6">
        <v>4644000</v>
      </c>
    </row>
    <row r="313" spans="2:8" ht="20" customHeight="1" x14ac:dyDescent="0.35">
      <c r="B313" s="45">
        <v>45146</v>
      </c>
      <c r="C313" s="45" t="s">
        <v>435</v>
      </c>
      <c r="D313" s="32">
        <v>178.64</v>
      </c>
      <c r="E313" s="32">
        <v>179.33</v>
      </c>
      <c r="F313" s="32">
        <v>178.46</v>
      </c>
      <c r="G313" s="32">
        <v>178.64</v>
      </c>
      <c r="H313" s="6">
        <v>6162900</v>
      </c>
    </row>
    <row r="314" spans="2:8" ht="20" customHeight="1" x14ac:dyDescent="0.35">
      <c r="B314" s="45">
        <v>45145</v>
      </c>
      <c r="C314" s="45" t="s">
        <v>435</v>
      </c>
      <c r="D314" s="32">
        <v>180.15</v>
      </c>
      <c r="E314" s="32">
        <v>180.15</v>
      </c>
      <c r="F314" s="32">
        <v>179.27</v>
      </c>
      <c r="G314" s="32">
        <v>179.78</v>
      </c>
      <c r="H314" s="6">
        <v>4510400</v>
      </c>
    </row>
    <row r="315" spans="2:8" ht="20" customHeight="1" x14ac:dyDescent="0.35">
      <c r="B315" s="45">
        <v>45142</v>
      </c>
      <c r="C315" s="45" t="s">
        <v>435</v>
      </c>
      <c r="D315" s="32">
        <v>180.25</v>
      </c>
      <c r="E315" s="32">
        <v>180.77</v>
      </c>
      <c r="F315" s="32">
        <v>179.85</v>
      </c>
      <c r="G315" s="32">
        <v>180.19</v>
      </c>
      <c r="H315" s="6">
        <v>5325700</v>
      </c>
    </row>
    <row r="316" spans="2:8" ht="20" customHeight="1" x14ac:dyDescent="0.35">
      <c r="B316" s="45">
        <v>45141</v>
      </c>
      <c r="C316" s="45" t="s">
        <v>435</v>
      </c>
      <c r="D316" s="32">
        <v>179.44</v>
      </c>
      <c r="E316" s="32">
        <v>179.95</v>
      </c>
      <c r="F316" s="32">
        <v>179.28</v>
      </c>
      <c r="G316" s="32">
        <v>179.54</v>
      </c>
      <c r="H316" s="6">
        <v>4636300</v>
      </c>
    </row>
    <row r="317" spans="2:8" ht="20" customHeight="1" x14ac:dyDescent="0.35">
      <c r="B317" s="45">
        <v>45140</v>
      </c>
      <c r="C317" s="45" t="s">
        <v>435</v>
      </c>
      <c r="D317" s="32">
        <v>180.57</v>
      </c>
      <c r="E317" s="32">
        <v>180.79</v>
      </c>
      <c r="F317" s="32">
        <v>179.41</v>
      </c>
      <c r="G317" s="32">
        <v>179.6</v>
      </c>
      <c r="H317" s="6">
        <v>6339700</v>
      </c>
    </row>
    <row r="318" spans="2:8" ht="20" customHeight="1" x14ac:dyDescent="0.35">
      <c r="B318" s="45">
        <v>45139</v>
      </c>
      <c r="C318" s="45" t="s">
        <v>435</v>
      </c>
      <c r="D318" s="32">
        <v>180.85</v>
      </c>
      <c r="E318" s="32">
        <v>181.38</v>
      </c>
      <c r="F318" s="32">
        <v>180.19</v>
      </c>
      <c r="G318" s="32">
        <v>180.46</v>
      </c>
      <c r="H318" s="6">
        <v>6239700</v>
      </c>
    </row>
    <row r="319" spans="2:8" ht="20" customHeight="1" x14ac:dyDescent="0.35">
      <c r="B319" s="45">
        <v>45138</v>
      </c>
      <c r="C319" s="45" t="s">
        <v>435</v>
      </c>
      <c r="D319" s="32">
        <v>182.43</v>
      </c>
      <c r="E319" s="32">
        <v>183.09</v>
      </c>
      <c r="F319" s="32">
        <v>182.31</v>
      </c>
      <c r="G319" s="32">
        <v>182.35</v>
      </c>
      <c r="H319" s="6">
        <v>5494800</v>
      </c>
    </row>
    <row r="320" spans="2:8" ht="20" customHeight="1" x14ac:dyDescent="0.35">
      <c r="B320" s="45">
        <v>45135</v>
      </c>
      <c r="C320" s="45" t="s">
        <v>435</v>
      </c>
      <c r="D320" s="32">
        <v>181.48</v>
      </c>
      <c r="E320" s="32">
        <v>182.27</v>
      </c>
      <c r="F320" s="32">
        <v>181.25</v>
      </c>
      <c r="G320" s="32">
        <v>181.86</v>
      </c>
      <c r="H320" s="6">
        <v>3828800</v>
      </c>
    </row>
    <row r="321" spans="2:8" ht="20" customHeight="1" x14ac:dyDescent="0.35">
      <c r="B321" s="45">
        <v>45134</v>
      </c>
      <c r="C321" s="45" t="s">
        <v>435</v>
      </c>
      <c r="D321" s="32">
        <v>181.64</v>
      </c>
      <c r="E321" s="32">
        <v>181.64</v>
      </c>
      <c r="F321" s="32">
        <v>180.32</v>
      </c>
      <c r="G321" s="32">
        <v>180.42</v>
      </c>
      <c r="H321" s="6">
        <v>7592800</v>
      </c>
    </row>
    <row r="322" spans="2:8" ht="20" customHeight="1" x14ac:dyDescent="0.35">
      <c r="B322" s="45">
        <v>45133</v>
      </c>
      <c r="C322" s="45" t="s">
        <v>435</v>
      </c>
      <c r="D322" s="32">
        <v>182.66</v>
      </c>
      <c r="E322" s="32">
        <v>183.64</v>
      </c>
      <c r="F322" s="32">
        <v>182.31</v>
      </c>
      <c r="G322" s="32">
        <v>183.3</v>
      </c>
      <c r="H322" s="6">
        <v>6158400</v>
      </c>
    </row>
    <row r="323" spans="2:8" ht="20" customHeight="1" x14ac:dyDescent="0.35">
      <c r="B323" s="45">
        <v>45132</v>
      </c>
      <c r="C323" s="45" t="s">
        <v>435</v>
      </c>
      <c r="D323" s="32">
        <v>181.72</v>
      </c>
      <c r="E323" s="32">
        <v>182.47</v>
      </c>
      <c r="F323" s="32">
        <v>181.1</v>
      </c>
      <c r="G323" s="32">
        <v>182.41</v>
      </c>
      <c r="H323" s="6">
        <v>4090100</v>
      </c>
    </row>
    <row r="324" spans="2:8" ht="20" customHeight="1" x14ac:dyDescent="0.35">
      <c r="B324" s="45">
        <v>45131</v>
      </c>
      <c r="C324" s="45" t="s">
        <v>435</v>
      </c>
      <c r="D324" s="32">
        <v>182.22</v>
      </c>
      <c r="E324" s="32">
        <v>182.54</v>
      </c>
      <c r="F324" s="32">
        <v>181.34</v>
      </c>
      <c r="G324" s="32">
        <v>181.4</v>
      </c>
      <c r="H324" s="6">
        <v>4370000</v>
      </c>
    </row>
    <row r="325" spans="2:8" ht="20" customHeight="1" x14ac:dyDescent="0.35">
      <c r="B325" s="45">
        <v>45128</v>
      </c>
      <c r="C325" s="45" t="s">
        <v>435</v>
      </c>
      <c r="D325" s="32">
        <v>182.06</v>
      </c>
      <c r="E325" s="32">
        <v>182.46</v>
      </c>
      <c r="F325" s="32">
        <v>181.68</v>
      </c>
      <c r="G325" s="32">
        <v>182.18</v>
      </c>
      <c r="H325" s="6">
        <v>3843500</v>
      </c>
    </row>
    <row r="326" spans="2:8" ht="20" customHeight="1" x14ac:dyDescent="0.35">
      <c r="B326" s="45">
        <v>45127</v>
      </c>
      <c r="C326" s="45" t="s">
        <v>435</v>
      </c>
      <c r="D326" s="32">
        <v>183.73</v>
      </c>
      <c r="E326" s="32">
        <v>183.77</v>
      </c>
      <c r="F326" s="32">
        <v>182.47</v>
      </c>
      <c r="G326" s="32">
        <v>182.74</v>
      </c>
      <c r="H326" s="6">
        <v>4972900</v>
      </c>
    </row>
    <row r="327" spans="2:8" ht="20" customHeight="1" x14ac:dyDescent="0.35">
      <c r="B327" s="45">
        <v>45126</v>
      </c>
      <c r="C327" s="45" t="s">
        <v>435</v>
      </c>
      <c r="D327" s="32">
        <v>183.45</v>
      </c>
      <c r="E327" s="32">
        <v>183.84</v>
      </c>
      <c r="F327" s="32">
        <v>182.87</v>
      </c>
      <c r="G327" s="32">
        <v>183.67</v>
      </c>
      <c r="H327" s="6">
        <v>3911600</v>
      </c>
    </row>
    <row r="328" spans="2:8" ht="20" customHeight="1" x14ac:dyDescent="0.35">
      <c r="B328" s="45">
        <v>45125</v>
      </c>
      <c r="C328" s="45" t="s">
        <v>435</v>
      </c>
      <c r="D328" s="32">
        <v>182.79</v>
      </c>
      <c r="E328" s="32">
        <v>184.23</v>
      </c>
      <c r="F328" s="32">
        <v>182.32</v>
      </c>
      <c r="G328" s="32">
        <v>183.64</v>
      </c>
      <c r="H328" s="6">
        <v>8242600</v>
      </c>
    </row>
    <row r="329" spans="2:8" ht="20" customHeight="1" x14ac:dyDescent="0.35">
      <c r="B329" s="45">
        <v>45124</v>
      </c>
      <c r="C329" s="45" t="s">
        <v>435</v>
      </c>
      <c r="D329" s="32">
        <v>180.99</v>
      </c>
      <c r="E329" s="32">
        <v>181.63</v>
      </c>
      <c r="F329" s="32">
        <v>180.64</v>
      </c>
      <c r="G329" s="32">
        <v>181.56</v>
      </c>
      <c r="H329" s="6">
        <v>4152400</v>
      </c>
    </row>
    <row r="330" spans="2:8" ht="20" customHeight="1" x14ac:dyDescent="0.35">
      <c r="B330" s="45">
        <v>45121</v>
      </c>
      <c r="C330" s="45" t="s">
        <v>435</v>
      </c>
      <c r="D330" s="32">
        <v>181.59</v>
      </c>
      <c r="E330" s="32">
        <v>182.17</v>
      </c>
      <c r="F330" s="32">
        <v>181.11</v>
      </c>
      <c r="G330" s="32">
        <v>181.43</v>
      </c>
      <c r="H330" s="6">
        <v>5389300</v>
      </c>
    </row>
    <row r="331" spans="2:8" ht="20" customHeight="1" x14ac:dyDescent="0.35">
      <c r="B331" s="45">
        <v>45120</v>
      </c>
      <c r="C331" s="45" t="s">
        <v>435</v>
      </c>
      <c r="D331" s="32">
        <v>181.96</v>
      </c>
      <c r="E331" s="32">
        <v>182.15</v>
      </c>
      <c r="F331" s="32">
        <v>181.49</v>
      </c>
      <c r="G331" s="32">
        <v>182.01</v>
      </c>
      <c r="H331" s="6">
        <v>4527900</v>
      </c>
    </row>
    <row r="332" spans="2:8" ht="20" customHeight="1" x14ac:dyDescent="0.35">
      <c r="B332" s="45">
        <v>45119</v>
      </c>
      <c r="C332" s="45" t="s">
        <v>435</v>
      </c>
      <c r="D332" s="32">
        <v>181.18</v>
      </c>
      <c r="E332" s="32">
        <v>181.95</v>
      </c>
      <c r="F332" s="32">
        <v>181.1</v>
      </c>
      <c r="G332" s="32">
        <v>181.88</v>
      </c>
      <c r="H332" s="6">
        <v>7062000</v>
      </c>
    </row>
    <row r="333" spans="2:8" ht="20" customHeight="1" x14ac:dyDescent="0.35">
      <c r="B333" s="45">
        <v>45118</v>
      </c>
      <c r="C333" s="45" t="s">
        <v>435</v>
      </c>
      <c r="D333" s="32">
        <v>179.43</v>
      </c>
      <c r="E333" s="32">
        <v>179.71</v>
      </c>
      <c r="F333" s="32">
        <v>179.13</v>
      </c>
      <c r="G333" s="32">
        <v>179.45</v>
      </c>
      <c r="H333" s="6">
        <v>2819600</v>
      </c>
    </row>
    <row r="334" spans="2:8" ht="20" customHeight="1" x14ac:dyDescent="0.35">
      <c r="B334" s="45">
        <v>45117</v>
      </c>
      <c r="C334" s="45" t="s">
        <v>435</v>
      </c>
      <c r="D334" s="32">
        <v>178.37</v>
      </c>
      <c r="E334" s="32">
        <v>178.92</v>
      </c>
      <c r="F334" s="32">
        <v>178.26</v>
      </c>
      <c r="G334" s="32">
        <v>178.78</v>
      </c>
      <c r="H334" s="6">
        <v>3320500</v>
      </c>
    </row>
    <row r="335" spans="2:8" ht="20" customHeight="1" x14ac:dyDescent="0.35">
      <c r="B335" s="45">
        <v>45114</v>
      </c>
      <c r="C335" s="45" t="s">
        <v>435</v>
      </c>
      <c r="D335" s="32">
        <v>178.38</v>
      </c>
      <c r="E335" s="32">
        <v>179.65</v>
      </c>
      <c r="F335" s="32">
        <v>178.35</v>
      </c>
      <c r="G335" s="32">
        <v>178.64</v>
      </c>
      <c r="H335" s="6">
        <v>5200300</v>
      </c>
    </row>
    <row r="336" spans="2:8" ht="20" customHeight="1" x14ac:dyDescent="0.35">
      <c r="B336" s="45">
        <v>45113</v>
      </c>
      <c r="C336" s="45" t="s">
        <v>435</v>
      </c>
      <c r="D336" s="32">
        <v>177.51</v>
      </c>
      <c r="E336" s="32">
        <v>177.8</v>
      </c>
      <c r="F336" s="32">
        <v>176.66</v>
      </c>
      <c r="G336" s="32">
        <v>177.31</v>
      </c>
      <c r="H336" s="6">
        <v>5133000</v>
      </c>
    </row>
    <row r="337" spans="2:8" ht="20" customHeight="1" x14ac:dyDescent="0.35">
      <c r="B337" s="45">
        <v>45112</v>
      </c>
      <c r="C337" s="45" t="s">
        <v>435</v>
      </c>
      <c r="D337" s="32">
        <v>179.41</v>
      </c>
      <c r="E337" s="32">
        <v>179.42</v>
      </c>
      <c r="F337" s="32">
        <v>177.83</v>
      </c>
      <c r="G337" s="32">
        <v>177.84</v>
      </c>
      <c r="H337" s="6">
        <v>5650600</v>
      </c>
    </row>
    <row r="338" spans="2:8" ht="20" customHeight="1" x14ac:dyDescent="0.35">
      <c r="B338" s="45">
        <v>45110</v>
      </c>
      <c r="C338" s="45" t="s">
        <v>435</v>
      </c>
      <c r="D338" s="32">
        <v>178.61</v>
      </c>
      <c r="E338" s="32">
        <v>179.34</v>
      </c>
      <c r="F338" s="32">
        <v>178.46</v>
      </c>
      <c r="G338" s="32">
        <v>178.47</v>
      </c>
      <c r="H338" s="6">
        <v>4085700</v>
      </c>
    </row>
    <row r="339" spans="2:8" ht="20" customHeight="1" x14ac:dyDescent="0.35">
      <c r="B339" s="45">
        <v>45107</v>
      </c>
      <c r="C339" s="45" t="s">
        <v>435</v>
      </c>
      <c r="D339" s="32">
        <v>177.69</v>
      </c>
      <c r="E339" s="32">
        <v>178.53</v>
      </c>
      <c r="F339" s="32">
        <v>177.32</v>
      </c>
      <c r="G339" s="32">
        <v>178.27</v>
      </c>
      <c r="H339" s="6">
        <v>6420600</v>
      </c>
    </row>
    <row r="340" spans="2:8" ht="20" customHeight="1" x14ac:dyDescent="0.35">
      <c r="B340" s="45">
        <v>45106</v>
      </c>
      <c r="C340" s="45" t="s">
        <v>435</v>
      </c>
      <c r="D340" s="32">
        <v>175.83</v>
      </c>
      <c r="E340" s="32">
        <v>177.63</v>
      </c>
      <c r="F340" s="32">
        <v>175.79</v>
      </c>
      <c r="G340" s="32">
        <v>177.09</v>
      </c>
      <c r="H340" s="6">
        <v>6862500</v>
      </c>
    </row>
    <row r="341" spans="2:8" ht="20" customHeight="1" x14ac:dyDescent="0.35">
      <c r="B341" s="45">
        <v>45105</v>
      </c>
      <c r="C341" s="45" t="s">
        <v>435</v>
      </c>
      <c r="D341" s="32">
        <v>177.23</v>
      </c>
      <c r="E341" s="32">
        <v>177.69</v>
      </c>
      <c r="F341" s="32">
        <v>176.7</v>
      </c>
      <c r="G341" s="32">
        <v>177.28</v>
      </c>
      <c r="H341" s="6">
        <v>5866700</v>
      </c>
    </row>
    <row r="342" spans="2:8" ht="20" customHeight="1" x14ac:dyDescent="0.35">
      <c r="B342" s="45">
        <v>45104</v>
      </c>
      <c r="C342" s="45" t="s">
        <v>435</v>
      </c>
      <c r="D342" s="32">
        <v>179.07</v>
      </c>
      <c r="E342" s="32">
        <v>179.29</v>
      </c>
      <c r="F342" s="32">
        <v>177.43</v>
      </c>
      <c r="G342" s="32">
        <v>177.69</v>
      </c>
      <c r="H342" s="6">
        <v>5036900</v>
      </c>
    </row>
    <row r="343" spans="2:8" ht="20" customHeight="1" x14ac:dyDescent="0.35">
      <c r="B343" s="45">
        <v>45103</v>
      </c>
      <c r="C343" s="45" t="s">
        <v>435</v>
      </c>
      <c r="D343" s="32">
        <v>179.05</v>
      </c>
      <c r="E343" s="32">
        <v>179.08</v>
      </c>
      <c r="F343" s="32">
        <v>178.42</v>
      </c>
      <c r="G343" s="32">
        <v>178.51</v>
      </c>
      <c r="H343" s="6">
        <v>3222100</v>
      </c>
    </row>
    <row r="344" spans="2:8" ht="20" customHeight="1" x14ac:dyDescent="0.35">
      <c r="B344" s="45">
        <v>45100</v>
      </c>
      <c r="C344" s="45" t="s">
        <v>435</v>
      </c>
      <c r="D344" s="32">
        <v>179.6</v>
      </c>
      <c r="E344" s="32">
        <v>179.95</v>
      </c>
      <c r="F344" s="32">
        <v>178.09</v>
      </c>
      <c r="G344" s="32">
        <v>178.2</v>
      </c>
      <c r="H344" s="6">
        <v>5416800</v>
      </c>
    </row>
    <row r="345" spans="2:8" ht="20" customHeight="1" x14ac:dyDescent="0.35">
      <c r="B345" s="45">
        <v>45099</v>
      </c>
      <c r="C345" s="45" t="s">
        <v>435</v>
      </c>
      <c r="D345" s="32">
        <v>178.36</v>
      </c>
      <c r="E345" s="32">
        <v>178.99</v>
      </c>
      <c r="F345" s="32">
        <v>177.63</v>
      </c>
      <c r="G345" s="32">
        <v>177.71</v>
      </c>
      <c r="H345" s="6">
        <v>7945000</v>
      </c>
    </row>
    <row r="346" spans="2:8" ht="20" customHeight="1" x14ac:dyDescent="0.35">
      <c r="B346" s="45">
        <v>45098</v>
      </c>
      <c r="C346" s="45" t="s">
        <v>435</v>
      </c>
      <c r="D346" s="32">
        <v>179.15</v>
      </c>
      <c r="E346" s="32">
        <v>179.95</v>
      </c>
      <c r="F346" s="32">
        <v>178.19</v>
      </c>
      <c r="G346" s="32">
        <v>179.49</v>
      </c>
      <c r="H346" s="6">
        <v>6702300</v>
      </c>
    </row>
    <row r="347" spans="2:8" ht="20" customHeight="1" x14ac:dyDescent="0.35">
      <c r="B347" s="45">
        <v>45097</v>
      </c>
      <c r="C347" s="45" t="s">
        <v>435</v>
      </c>
      <c r="D347" s="32">
        <v>180.06</v>
      </c>
      <c r="E347" s="32">
        <v>180.09</v>
      </c>
      <c r="F347" s="32">
        <v>179.22</v>
      </c>
      <c r="G347" s="32">
        <v>179.75</v>
      </c>
      <c r="H347" s="6">
        <v>7584200</v>
      </c>
    </row>
    <row r="348" spans="2:8" ht="20" customHeight="1" x14ac:dyDescent="0.35">
      <c r="B348" s="45">
        <v>45093</v>
      </c>
      <c r="C348" s="45" t="s">
        <v>435</v>
      </c>
      <c r="D348" s="32">
        <v>181.93</v>
      </c>
      <c r="E348" s="32">
        <v>182.62</v>
      </c>
      <c r="F348" s="32">
        <v>181.41</v>
      </c>
      <c r="G348" s="32">
        <v>181.63</v>
      </c>
      <c r="H348" s="6">
        <v>8778600</v>
      </c>
    </row>
    <row r="349" spans="2:8" ht="20" customHeight="1" x14ac:dyDescent="0.35">
      <c r="B349" s="45">
        <v>45092</v>
      </c>
      <c r="C349" s="45" t="s">
        <v>435</v>
      </c>
      <c r="D349" s="32">
        <v>180.28</v>
      </c>
      <c r="E349" s="32">
        <v>182.05</v>
      </c>
      <c r="F349" s="32">
        <v>180.18</v>
      </c>
      <c r="G349" s="32">
        <v>181.91</v>
      </c>
      <c r="H349" s="6">
        <v>6739000</v>
      </c>
    </row>
    <row r="350" spans="2:8" ht="20" customHeight="1" x14ac:dyDescent="0.35">
      <c r="B350" s="45">
        <v>45091</v>
      </c>
      <c r="C350" s="45" t="s">
        <v>435</v>
      </c>
      <c r="D350" s="32">
        <v>181.69</v>
      </c>
      <c r="E350" s="32">
        <v>181.96</v>
      </c>
      <c r="F350" s="32">
        <v>180.14</v>
      </c>
      <c r="G350" s="32">
        <v>180.64</v>
      </c>
      <c r="H350" s="6">
        <v>6807000</v>
      </c>
    </row>
    <row r="351" spans="2:8" ht="20" customHeight="1" x14ac:dyDescent="0.35">
      <c r="B351" s="45">
        <v>45090</v>
      </c>
      <c r="C351" s="45" t="s">
        <v>435</v>
      </c>
      <c r="D351" s="32">
        <v>182.1</v>
      </c>
      <c r="E351" s="32">
        <v>182.43</v>
      </c>
      <c r="F351" s="32">
        <v>180.17</v>
      </c>
      <c r="G351" s="32">
        <v>180.54</v>
      </c>
      <c r="H351" s="6">
        <v>5126700</v>
      </c>
    </row>
    <row r="352" spans="2:8" ht="20" customHeight="1" x14ac:dyDescent="0.35">
      <c r="B352" s="45">
        <v>45089</v>
      </c>
      <c r="C352" s="45" t="s">
        <v>435</v>
      </c>
      <c r="D352" s="32">
        <v>181.8</v>
      </c>
      <c r="E352" s="32">
        <v>181.94</v>
      </c>
      <c r="F352" s="32">
        <v>181.04</v>
      </c>
      <c r="G352" s="32">
        <v>181.88</v>
      </c>
      <c r="H352" s="6">
        <v>4873600</v>
      </c>
    </row>
    <row r="353" spans="2:8" ht="20" customHeight="1" x14ac:dyDescent="0.35">
      <c r="B353" s="45">
        <v>45086</v>
      </c>
      <c r="C353" s="45" t="s">
        <v>435</v>
      </c>
      <c r="D353" s="32">
        <v>182.36</v>
      </c>
      <c r="E353" s="32">
        <v>182.79</v>
      </c>
      <c r="F353" s="32">
        <v>181.72</v>
      </c>
      <c r="G353" s="32">
        <v>182.04</v>
      </c>
      <c r="H353" s="6">
        <v>4379200</v>
      </c>
    </row>
    <row r="354" spans="2:8" ht="20" customHeight="1" x14ac:dyDescent="0.35">
      <c r="B354" s="45">
        <v>45085</v>
      </c>
      <c r="C354" s="45" t="s">
        <v>435</v>
      </c>
      <c r="D354" s="32">
        <v>182</v>
      </c>
      <c r="E354" s="32">
        <v>183.04</v>
      </c>
      <c r="F354" s="32">
        <v>181.96</v>
      </c>
      <c r="G354" s="32">
        <v>182.53</v>
      </c>
      <c r="H354" s="6">
        <v>6394100</v>
      </c>
    </row>
    <row r="355" spans="2:8" ht="20" customHeight="1" x14ac:dyDescent="0.35">
      <c r="B355" s="45">
        <v>45084</v>
      </c>
      <c r="C355" s="45" t="s">
        <v>435</v>
      </c>
      <c r="D355" s="32">
        <v>181.94</v>
      </c>
      <c r="E355" s="32">
        <v>183</v>
      </c>
      <c r="F355" s="32">
        <v>180.15</v>
      </c>
      <c r="G355" s="32">
        <v>180.15</v>
      </c>
      <c r="H355" s="6">
        <v>9066500</v>
      </c>
    </row>
    <row r="356" spans="2:8" ht="20" customHeight="1" x14ac:dyDescent="0.35">
      <c r="B356" s="45">
        <v>45083</v>
      </c>
      <c r="C356" s="45" t="s">
        <v>435</v>
      </c>
      <c r="D356" s="32">
        <v>182.36</v>
      </c>
      <c r="E356" s="32">
        <v>182.65</v>
      </c>
      <c r="F356" s="32">
        <v>181.52</v>
      </c>
      <c r="G356" s="32">
        <v>182.34</v>
      </c>
      <c r="H356" s="6">
        <v>4967200</v>
      </c>
    </row>
    <row r="357" spans="2:8" ht="20" customHeight="1" x14ac:dyDescent="0.35">
      <c r="B357" s="45">
        <v>45082</v>
      </c>
      <c r="C357" s="45" t="s">
        <v>435</v>
      </c>
      <c r="D357" s="32">
        <v>180.79</v>
      </c>
      <c r="E357" s="32">
        <v>182.44</v>
      </c>
      <c r="F357" s="32">
        <v>180.6</v>
      </c>
      <c r="G357" s="32">
        <v>182.14</v>
      </c>
      <c r="H357" s="6">
        <v>5748800</v>
      </c>
    </row>
    <row r="358" spans="2:8" ht="20" customHeight="1" x14ac:dyDescent="0.35">
      <c r="B358" s="45">
        <v>45079</v>
      </c>
      <c r="C358" s="45" t="s">
        <v>435</v>
      </c>
      <c r="D358" s="32">
        <v>183.53</v>
      </c>
      <c r="E358" s="32">
        <v>183.56</v>
      </c>
      <c r="F358" s="32">
        <v>180.96</v>
      </c>
      <c r="G358" s="32">
        <v>181.05</v>
      </c>
      <c r="H358" s="6">
        <v>8724800</v>
      </c>
    </row>
    <row r="359" spans="2:8" ht="20" customHeight="1" x14ac:dyDescent="0.35">
      <c r="B359" s="45">
        <v>45078</v>
      </c>
      <c r="C359" s="45" t="s">
        <v>435</v>
      </c>
      <c r="D359" s="32">
        <v>182.81</v>
      </c>
      <c r="E359" s="32">
        <v>184.21</v>
      </c>
      <c r="F359" s="32">
        <v>182.72</v>
      </c>
      <c r="G359" s="32">
        <v>183.76</v>
      </c>
      <c r="H359" s="6">
        <v>7300500</v>
      </c>
    </row>
    <row r="360" spans="2:8" ht="20" customHeight="1" x14ac:dyDescent="0.35">
      <c r="B360" s="45">
        <v>45077</v>
      </c>
      <c r="C360" s="45" t="s">
        <v>435</v>
      </c>
      <c r="D360" s="32">
        <v>182.39</v>
      </c>
      <c r="E360" s="32">
        <v>183.45</v>
      </c>
      <c r="F360" s="32">
        <v>182.1</v>
      </c>
      <c r="G360" s="32">
        <v>182.32</v>
      </c>
      <c r="H360" s="6">
        <v>8497900</v>
      </c>
    </row>
    <row r="361" spans="2:8" ht="20" customHeight="1" x14ac:dyDescent="0.35">
      <c r="B361" s="45">
        <v>45076</v>
      </c>
      <c r="C361" s="45" t="s">
        <v>435</v>
      </c>
      <c r="D361" s="32">
        <v>181.72</v>
      </c>
      <c r="E361" s="32">
        <v>182.4</v>
      </c>
      <c r="F361" s="32">
        <v>181.17</v>
      </c>
      <c r="G361" s="32">
        <v>182.04</v>
      </c>
      <c r="H361" s="6">
        <v>4906100</v>
      </c>
    </row>
    <row r="362" spans="2:8" ht="20" customHeight="1" x14ac:dyDescent="0.35">
      <c r="B362" s="45">
        <v>45072</v>
      </c>
      <c r="C362" s="45" t="s">
        <v>435</v>
      </c>
      <c r="D362" s="32">
        <v>181.01</v>
      </c>
      <c r="E362" s="32">
        <v>181.3</v>
      </c>
      <c r="F362" s="32">
        <v>180.09</v>
      </c>
      <c r="G362" s="32">
        <v>180.92</v>
      </c>
      <c r="H362" s="6">
        <v>5823700</v>
      </c>
    </row>
    <row r="363" spans="2:8" ht="20" customHeight="1" x14ac:dyDescent="0.35">
      <c r="B363" s="45">
        <v>45071</v>
      </c>
      <c r="C363" s="45" t="s">
        <v>435</v>
      </c>
      <c r="D363" s="32">
        <v>181.18</v>
      </c>
      <c r="E363" s="32">
        <v>181.31</v>
      </c>
      <c r="F363" s="32">
        <v>180.1</v>
      </c>
      <c r="G363" s="32">
        <v>180.2</v>
      </c>
      <c r="H363" s="6">
        <v>6919200</v>
      </c>
    </row>
    <row r="364" spans="2:8" ht="20" customHeight="1" x14ac:dyDescent="0.35">
      <c r="B364" s="45">
        <v>45070</v>
      </c>
      <c r="C364" s="45" t="s">
        <v>435</v>
      </c>
      <c r="D364" s="32">
        <v>183.54</v>
      </c>
      <c r="E364" s="32">
        <v>183.54</v>
      </c>
      <c r="F364" s="32">
        <v>181.77</v>
      </c>
      <c r="G364" s="32">
        <v>181.95</v>
      </c>
      <c r="H364" s="6">
        <v>6732900</v>
      </c>
    </row>
    <row r="365" spans="2:8" ht="20" customHeight="1" x14ac:dyDescent="0.35">
      <c r="B365" s="45">
        <v>45069</v>
      </c>
      <c r="C365" s="45" t="s">
        <v>435</v>
      </c>
      <c r="D365" s="32">
        <v>182.78</v>
      </c>
      <c r="E365" s="32">
        <v>183.76</v>
      </c>
      <c r="F365" s="32">
        <v>182.48</v>
      </c>
      <c r="G365" s="32">
        <v>183.43</v>
      </c>
      <c r="H365" s="6">
        <v>6345000</v>
      </c>
    </row>
    <row r="366" spans="2:8" ht="20" customHeight="1" x14ac:dyDescent="0.35">
      <c r="B366" s="45">
        <v>45068</v>
      </c>
      <c r="C366" s="45" t="s">
        <v>435</v>
      </c>
      <c r="D366" s="32">
        <v>183.22</v>
      </c>
      <c r="E366" s="32">
        <v>183.84</v>
      </c>
      <c r="F366" s="32">
        <v>182.91</v>
      </c>
      <c r="G366" s="32">
        <v>183.21</v>
      </c>
      <c r="H366" s="6">
        <v>4834300</v>
      </c>
    </row>
    <row r="367" spans="2:8" ht="20" customHeight="1" x14ac:dyDescent="0.35">
      <c r="B367" s="45">
        <v>45065</v>
      </c>
      <c r="C367" s="45" t="s">
        <v>435</v>
      </c>
      <c r="D367" s="32">
        <v>182.25</v>
      </c>
      <c r="E367" s="32">
        <v>184.34</v>
      </c>
      <c r="F367" s="32">
        <v>181.81</v>
      </c>
      <c r="G367" s="32">
        <v>183.64</v>
      </c>
      <c r="H367" s="6">
        <v>8432300</v>
      </c>
    </row>
    <row r="368" spans="2:8" ht="20" customHeight="1" x14ac:dyDescent="0.35">
      <c r="B368" s="45">
        <v>45064</v>
      </c>
      <c r="C368" s="45" t="s">
        <v>435</v>
      </c>
      <c r="D368" s="32">
        <v>182.1</v>
      </c>
      <c r="E368" s="32">
        <v>182.28</v>
      </c>
      <c r="F368" s="32">
        <v>181.34</v>
      </c>
      <c r="G368" s="32">
        <v>181.84</v>
      </c>
      <c r="H368" s="6">
        <v>8812600</v>
      </c>
    </row>
    <row r="369" spans="2:8" ht="20" customHeight="1" x14ac:dyDescent="0.35">
      <c r="B369" s="45">
        <v>45063</v>
      </c>
      <c r="C369" s="45" t="s">
        <v>435</v>
      </c>
      <c r="D369" s="32">
        <v>184.31</v>
      </c>
      <c r="E369" s="32">
        <v>184.45</v>
      </c>
      <c r="F369" s="32">
        <v>183.48</v>
      </c>
      <c r="G369" s="32">
        <v>184.23</v>
      </c>
      <c r="H369" s="6">
        <v>7474300</v>
      </c>
    </row>
    <row r="370" spans="2:8" ht="20" customHeight="1" x14ac:dyDescent="0.35">
      <c r="B370" s="45">
        <v>45062</v>
      </c>
      <c r="C370" s="45" t="s">
        <v>435</v>
      </c>
      <c r="D370" s="32">
        <v>186.58</v>
      </c>
      <c r="E370" s="32">
        <v>186.82</v>
      </c>
      <c r="F370" s="32">
        <v>184.46</v>
      </c>
      <c r="G370" s="32">
        <v>184.87</v>
      </c>
      <c r="H370" s="6">
        <v>9519500</v>
      </c>
    </row>
    <row r="371" spans="2:8" ht="20" customHeight="1" x14ac:dyDescent="0.35">
      <c r="B371" s="45">
        <v>45061</v>
      </c>
      <c r="C371" s="45" t="s">
        <v>435</v>
      </c>
      <c r="D371" s="32">
        <v>187.3</v>
      </c>
      <c r="E371" s="32">
        <v>187.88</v>
      </c>
      <c r="F371" s="32">
        <v>187.03</v>
      </c>
      <c r="G371" s="32">
        <v>187.21</v>
      </c>
      <c r="H371" s="6">
        <v>5518100</v>
      </c>
    </row>
    <row r="372" spans="2:8" ht="20" customHeight="1" x14ac:dyDescent="0.35">
      <c r="B372" s="45">
        <v>45058</v>
      </c>
      <c r="C372" s="45" t="s">
        <v>435</v>
      </c>
      <c r="D372" s="32">
        <v>187.43</v>
      </c>
      <c r="E372" s="32">
        <v>187.92</v>
      </c>
      <c r="F372" s="32">
        <v>186.58</v>
      </c>
      <c r="G372" s="32">
        <v>186.81</v>
      </c>
      <c r="H372" s="6">
        <v>7084400</v>
      </c>
    </row>
    <row r="373" spans="2:8" ht="20" customHeight="1" x14ac:dyDescent="0.35">
      <c r="B373" s="45">
        <v>45057</v>
      </c>
      <c r="C373" s="45" t="s">
        <v>435</v>
      </c>
      <c r="D373" s="32">
        <v>188.44</v>
      </c>
      <c r="E373" s="32">
        <v>188.81</v>
      </c>
      <c r="F373" s="32">
        <v>186.86</v>
      </c>
      <c r="G373" s="32">
        <v>187.13</v>
      </c>
      <c r="H373" s="6">
        <v>8245500</v>
      </c>
    </row>
    <row r="374" spans="2:8" ht="20" customHeight="1" x14ac:dyDescent="0.35">
      <c r="B374" s="45">
        <v>45056</v>
      </c>
      <c r="C374" s="45" t="s">
        <v>435</v>
      </c>
      <c r="D374" s="32">
        <v>188.98</v>
      </c>
      <c r="E374" s="32">
        <v>189.64</v>
      </c>
      <c r="F374" s="32">
        <v>187.82</v>
      </c>
      <c r="G374" s="32">
        <v>188.75</v>
      </c>
      <c r="H374" s="6">
        <v>9392100</v>
      </c>
    </row>
    <row r="375" spans="2:8" ht="20" customHeight="1" x14ac:dyDescent="0.35">
      <c r="B375" s="45">
        <v>45055</v>
      </c>
      <c r="C375" s="45" t="s">
        <v>435</v>
      </c>
      <c r="D375" s="32">
        <v>188.12</v>
      </c>
      <c r="E375" s="32">
        <v>189.33</v>
      </c>
      <c r="F375" s="32">
        <v>188.07</v>
      </c>
      <c r="G375" s="32">
        <v>189.02</v>
      </c>
      <c r="H375" s="6">
        <v>7098800</v>
      </c>
    </row>
    <row r="376" spans="2:8" ht="20" customHeight="1" x14ac:dyDescent="0.35">
      <c r="B376" s="45">
        <v>45054</v>
      </c>
      <c r="C376" s="45" t="s">
        <v>435</v>
      </c>
      <c r="D376" s="32">
        <v>187.82</v>
      </c>
      <c r="E376" s="32">
        <v>188.67</v>
      </c>
      <c r="F376" s="32">
        <v>187.49</v>
      </c>
      <c r="G376" s="32">
        <v>187.69</v>
      </c>
      <c r="H376" s="6">
        <v>6075400</v>
      </c>
    </row>
    <row r="377" spans="2:8" ht="20" customHeight="1" x14ac:dyDescent="0.35">
      <c r="B377" s="45">
        <v>45051</v>
      </c>
      <c r="C377" s="45" t="s">
        <v>435</v>
      </c>
      <c r="D377" s="32">
        <v>186.56</v>
      </c>
      <c r="E377" s="32">
        <v>187.58</v>
      </c>
      <c r="F377" s="32">
        <v>185.77</v>
      </c>
      <c r="G377" s="32">
        <v>187.46</v>
      </c>
      <c r="H377" s="6">
        <v>12507000</v>
      </c>
    </row>
    <row r="378" spans="2:8" ht="20" customHeight="1" x14ac:dyDescent="0.35">
      <c r="B378" s="45">
        <v>45050</v>
      </c>
      <c r="C378" s="45" t="s">
        <v>435</v>
      </c>
      <c r="D378" s="32">
        <v>188.86</v>
      </c>
      <c r="E378" s="32">
        <v>191.36</v>
      </c>
      <c r="F378" s="32">
        <v>188.81</v>
      </c>
      <c r="G378" s="32">
        <v>190.44</v>
      </c>
      <c r="H378" s="6">
        <v>14146800</v>
      </c>
    </row>
    <row r="379" spans="2:8" ht="20" customHeight="1" x14ac:dyDescent="0.35">
      <c r="B379" s="45">
        <v>45049</v>
      </c>
      <c r="C379" s="45" t="s">
        <v>435</v>
      </c>
      <c r="D379" s="32">
        <v>187.61</v>
      </c>
      <c r="E379" s="32">
        <v>189.21</v>
      </c>
      <c r="F379" s="32">
        <v>186.93</v>
      </c>
      <c r="G379" s="32">
        <v>189.11</v>
      </c>
      <c r="H379" s="6">
        <v>11133800</v>
      </c>
    </row>
    <row r="380" spans="2:8" ht="20" customHeight="1" x14ac:dyDescent="0.35">
      <c r="B380" s="45">
        <v>45048</v>
      </c>
      <c r="C380" s="45" t="s">
        <v>435</v>
      </c>
      <c r="D380" s="32">
        <v>184.65</v>
      </c>
      <c r="E380" s="32">
        <v>187.64</v>
      </c>
      <c r="F380" s="32">
        <v>184.52</v>
      </c>
      <c r="G380" s="32">
        <v>187.52</v>
      </c>
      <c r="H380" s="6">
        <v>14680600</v>
      </c>
    </row>
    <row r="381" spans="2:8" ht="20" customHeight="1" x14ac:dyDescent="0.35">
      <c r="B381" s="45">
        <v>45047</v>
      </c>
      <c r="C381" s="45" t="s">
        <v>435</v>
      </c>
      <c r="D381" s="32">
        <v>186.05</v>
      </c>
      <c r="E381" s="32">
        <v>186.22</v>
      </c>
      <c r="F381" s="32">
        <v>183.91</v>
      </c>
      <c r="G381" s="32">
        <v>183.97</v>
      </c>
      <c r="H381" s="6">
        <v>7997700</v>
      </c>
    </row>
    <row r="382" spans="2:8" ht="20" customHeight="1" x14ac:dyDescent="0.35">
      <c r="B382" s="45">
        <v>45044</v>
      </c>
      <c r="C382" s="45" t="s">
        <v>435</v>
      </c>
      <c r="D382" s="32">
        <v>184.79</v>
      </c>
      <c r="E382" s="32">
        <v>185.38</v>
      </c>
      <c r="F382" s="32">
        <v>184.17</v>
      </c>
      <c r="G382" s="32">
        <v>184.8</v>
      </c>
      <c r="H382" s="6">
        <v>6700400</v>
      </c>
    </row>
    <row r="383" spans="2:8" ht="20" customHeight="1" x14ac:dyDescent="0.35">
      <c r="B383" s="45">
        <v>45043</v>
      </c>
      <c r="C383" s="45" t="s">
        <v>435</v>
      </c>
      <c r="D383" s="32">
        <v>183.9</v>
      </c>
      <c r="E383" s="32">
        <v>184.99</v>
      </c>
      <c r="F383" s="32">
        <v>183.38</v>
      </c>
      <c r="G383" s="32">
        <v>184.75</v>
      </c>
      <c r="H383" s="6">
        <v>9107400</v>
      </c>
    </row>
    <row r="384" spans="2:8" ht="20" customHeight="1" x14ac:dyDescent="0.35">
      <c r="B384" s="45">
        <v>45042</v>
      </c>
      <c r="C384" s="45" t="s">
        <v>435</v>
      </c>
      <c r="D384" s="32">
        <v>186.63</v>
      </c>
      <c r="E384" s="32">
        <v>186.65</v>
      </c>
      <c r="F384" s="32">
        <v>184.3</v>
      </c>
      <c r="G384" s="32">
        <v>184.74</v>
      </c>
      <c r="H384" s="6">
        <v>8203600</v>
      </c>
    </row>
    <row r="385" spans="2:8" ht="20" customHeight="1" x14ac:dyDescent="0.35">
      <c r="B385" s="45">
        <v>45041</v>
      </c>
      <c r="C385" s="45" t="s">
        <v>435</v>
      </c>
      <c r="D385" s="32">
        <v>184.84</v>
      </c>
      <c r="E385" s="32">
        <v>186.22</v>
      </c>
      <c r="F385" s="32">
        <v>184.3</v>
      </c>
      <c r="G385" s="32">
        <v>185.75</v>
      </c>
      <c r="H385" s="6">
        <v>8451900</v>
      </c>
    </row>
    <row r="386" spans="2:8" ht="20" customHeight="1" x14ac:dyDescent="0.35">
      <c r="B386" s="45">
        <v>45040</v>
      </c>
      <c r="C386" s="45" t="s">
        <v>435</v>
      </c>
      <c r="D386" s="32">
        <v>184.07</v>
      </c>
      <c r="E386" s="32">
        <v>185.03</v>
      </c>
      <c r="F386" s="32">
        <v>183.46</v>
      </c>
      <c r="G386" s="32">
        <v>184.81</v>
      </c>
      <c r="H386" s="6">
        <v>8303400</v>
      </c>
    </row>
    <row r="387" spans="2:8" ht="20" customHeight="1" x14ac:dyDescent="0.35">
      <c r="B387" s="45">
        <v>45037</v>
      </c>
      <c r="C387" s="45" t="s">
        <v>435</v>
      </c>
      <c r="D387" s="32">
        <v>184.98</v>
      </c>
      <c r="E387" s="32">
        <v>185.68</v>
      </c>
      <c r="F387" s="32">
        <v>183.22</v>
      </c>
      <c r="G387" s="32">
        <v>184.25</v>
      </c>
      <c r="H387" s="6">
        <v>10698700</v>
      </c>
    </row>
    <row r="388" spans="2:8" ht="20" customHeight="1" x14ac:dyDescent="0.35">
      <c r="B388" s="45">
        <v>45036</v>
      </c>
      <c r="C388" s="45" t="s">
        <v>435</v>
      </c>
      <c r="D388" s="32">
        <v>186.14</v>
      </c>
      <c r="E388" s="32">
        <v>187.03</v>
      </c>
      <c r="F388" s="32">
        <v>185.78</v>
      </c>
      <c r="G388" s="32">
        <v>186.09</v>
      </c>
      <c r="H388" s="6">
        <v>5789900</v>
      </c>
    </row>
    <row r="389" spans="2:8" ht="20" customHeight="1" x14ac:dyDescent="0.35">
      <c r="B389" s="45">
        <v>45035</v>
      </c>
      <c r="C389" s="45" t="s">
        <v>435</v>
      </c>
      <c r="D389" s="32">
        <v>184.35</v>
      </c>
      <c r="E389" s="32">
        <v>185.58</v>
      </c>
      <c r="F389" s="32">
        <v>184.28</v>
      </c>
      <c r="G389" s="32">
        <v>185.36</v>
      </c>
      <c r="H389" s="6">
        <v>7373500</v>
      </c>
    </row>
    <row r="390" spans="2:8" ht="20" customHeight="1" x14ac:dyDescent="0.35">
      <c r="B390" s="45">
        <v>45034</v>
      </c>
      <c r="C390" s="45" t="s">
        <v>435</v>
      </c>
      <c r="D390" s="32">
        <v>185.24</v>
      </c>
      <c r="E390" s="32">
        <v>186.99</v>
      </c>
      <c r="F390" s="32">
        <v>185.04</v>
      </c>
      <c r="G390" s="32">
        <v>186.25</v>
      </c>
      <c r="H390" s="6">
        <v>8056900</v>
      </c>
    </row>
    <row r="391" spans="2:8" ht="20" customHeight="1" x14ac:dyDescent="0.35">
      <c r="B391" s="45">
        <v>45033</v>
      </c>
      <c r="C391" s="45" t="s">
        <v>435</v>
      </c>
      <c r="D391" s="32">
        <v>185.89</v>
      </c>
      <c r="E391" s="32">
        <v>185.93</v>
      </c>
      <c r="F391" s="32">
        <v>184.1</v>
      </c>
      <c r="G391" s="32">
        <v>185.53</v>
      </c>
      <c r="H391" s="6">
        <v>7468100</v>
      </c>
    </row>
    <row r="392" spans="2:8" ht="20" customHeight="1" x14ac:dyDescent="0.35">
      <c r="B392" s="45">
        <v>45030</v>
      </c>
      <c r="C392" s="45" t="s">
        <v>435</v>
      </c>
      <c r="D392" s="32">
        <v>188.08</v>
      </c>
      <c r="E392" s="32">
        <v>188.49</v>
      </c>
      <c r="F392" s="32">
        <v>185.17</v>
      </c>
      <c r="G392" s="32">
        <v>186.36</v>
      </c>
      <c r="H392" s="6">
        <v>13272500</v>
      </c>
    </row>
    <row r="393" spans="2:8" ht="20" customHeight="1" x14ac:dyDescent="0.35">
      <c r="B393" s="45">
        <v>45029</v>
      </c>
      <c r="C393" s="45" t="s">
        <v>435</v>
      </c>
      <c r="D393" s="32">
        <v>189.76</v>
      </c>
      <c r="E393" s="32">
        <v>190.41</v>
      </c>
      <c r="F393" s="32">
        <v>188.99</v>
      </c>
      <c r="G393" s="32">
        <v>189.72</v>
      </c>
      <c r="H393" s="6">
        <v>14060100</v>
      </c>
    </row>
    <row r="394" spans="2:8" ht="20" customHeight="1" x14ac:dyDescent="0.35">
      <c r="B394" s="45">
        <v>45028</v>
      </c>
      <c r="C394" s="45" t="s">
        <v>435</v>
      </c>
      <c r="D394" s="32">
        <v>187.54</v>
      </c>
      <c r="E394" s="32">
        <v>187.66</v>
      </c>
      <c r="F394" s="32">
        <v>185.97</v>
      </c>
      <c r="G394" s="32">
        <v>187.19</v>
      </c>
      <c r="H394" s="6">
        <v>10000900</v>
      </c>
    </row>
    <row r="395" spans="2:8" ht="20" customHeight="1" x14ac:dyDescent="0.35">
      <c r="B395" s="45">
        <v>45027</v>
      </c>
      <c r="C395" s="45" t="s">
        <v>435</v>
      </c>
      <c r="D395" s="32">
        <v>185.91</v>
      </c>
      <c r="E395" s="32">
        <v>186.51</v>
      </c>
      <c r="F395" s="32">
        <v>185.64</v>
      </c>
      <c r="G395" s="32">
        <v>186.28</v>
      </c>
      <c r="H395" s="6">
        <v>6031500</v>
      </c>
    </row>
    <row r="396" spans="2:8" ht="20" customHeight="1" x14ac:dyDescent="0.35">
      <c r="B396" s="45">
        <v>45026</v>
      </c>
      <c r="C396" s="45" t="s">
        <v>435</v>
      </c>
      <c r="D396" s="32">
        <v>185.18</v>
      </c>
      <c r="E396" s="32">
        <v>185.36</v>
      </c>
      <c r="F396" s="32">
        <v>184.19</v>
      </c>
      <c r="G396" s="32">
        <v>185.11</v>
      </c>
      <c r="H396" s="6">
        <v>6408100</v>
      </c>
    </row>
    <row r="397" spans="2:8" ht="20" customHeight="1" x14ac:dyDescent="0.35">
      <c r="B397" s="45">
        <v>45022</v>
      </c>
      <c r="C397" s="45" t="s">
        <v>435</v>
      </c>
      <c r="D397" s="32">
        <v>186.89</v>
      </c>
      <c r="E397" s="32">
        <v>187.26</v>
      </c>
      <c r="F397" s="32">
        <v>185.95</v>
      </c>
      <c r="G397" s="32">
        <v>186.49</v>
      </c>
      <c r="H397" s="6">
        <v>6648400</v>
      </c>
    </row>
    <row r="398" spans="2:8" ht="20" customHeight="1" x14ac:dyDescent="0.35">
      <c r="B398" s="45">
        <v>45021</v>
      </c>
      <c r="C398" s="45" t="s">
        <v>435</v>
      </c>
      <c r="D398" s="32">
        <v>188.34</v>
      </c>
      <c r="E398" s="32">
        <v>188.86</v>
      </c>
      <c r="F398" s="32">
        <v>186.78</v>
      </c>
      <c r="G398" s="32">
        <v>187.83</v>
      </c>
      <c r="H398" s="6">
        <v>11440800</v>
      </c>
    </row>
    <row r="399" spans="2:8" ht="20" customHeight="1" x14ac:dyDescent="0.35">
      <c r="B399" s="45">
        <v>45020</v>
      </c>
      <c r="C399" s="45" t="s">
        <v>435</v>
      </c>
      <c r="D399" s="32">
        <v>184.72</v>
      </c>
      <c r="E399" s="32">
        <v>188.23</v>
      </c>
      <c r="F399" s="32">
        <v>184.66</v>
      </c>
      <c r="G399" s="32">
        <v>187.98</v>
      </c>
      <c r="H399" s="6">
        <v>13765400</v>
      </c>
    </row>
    <row r="400" spans="2:8" ht="20" customHeight="1" x14ac:dyDescent="0.35">
      <c r="B400" s="45">
        <v>45019</v>
      </c>
      <c r="C400" s="45" t="s">
        <v>435</v>
      </c>
      <c r="D400" s="32">
        <v>183.85</v>
      </c>
      <c r="E400" s="32">
        <v>185.04</v>
      </c>
      <c r="F400" s="32">
        <v>183.32</v>
      </c>
      <c r="G400" s="32">
        <v>184.54</v>
      </c>
      <c r="H400" s="6">
        <v>9206600</v>
      </c>
    </row>
    <row r="401" spans="2:8" ht="20" customHeight="1" x14ac:dyDescent="0.35">
      <c r="B401" s="45">
        <v>45016</v>
      </c>
      <c r="C401" s="45" t="s">
        <v>435</v>
      </c>
      <c r="D401" s="32">
        <v>184.11</v>
      </c>
      <c r="E401" s="32">
        <v>184.42</v>
      </c>
      <c r="F401" s="32">
        <v>182.8</v>
      </c>
      <c r="G401" s="32">
        <v>183.22</v>
      </c>
      <c r="H401" s="6">
        <v>8003300</v>
      </c>
    </row>
    <row r="402" spans="2:8" ht="20" customHeight="1" x14ac:dyDescent="0.35">
      <c r="B402" s="45">
        <v>45015</v>
      </c>
      <c r="C402" s="45" t="s">
        <v>435</v>
      </c>
      <c r="D402" s="32">
        <v>182.75</v>
      </c>
      <c r="E402" s="32">
        <v>184.44</v>
      </c>
      <c r="F402" s="32">
        <v>182.55</v>
      </c>
      <c r="G402" s="32">
        <v>184.18</v>
      </c>
      <c r="H402" s="6">
        <v>6360300</v>
      </c>
    </row>
    <row r="403" spans="2:8" ht="20" customHeight="1" x14ac:dyDescent="0.35">
      <c r="B403" s="45">
        <v>45014</v>
      </c>
      <c r="C403" s="45" t="s">
        <v>435</v>
      </c>
      <c r="D403" s="32">
        <v>182.49</v>
      </c>
      <c r="E403" s="32">
        <v>183.27</v>
      </c>
      <c r="F403" s="32">
        <v>182.24</v>
      </c>
      <c r="G403" s="32">
        <v>182.53</v>
      </c>
      <c r="H403" s="6">
        <v>4996500</v>
      </c>
    </row>
    <row r="404" spans="2:8" ht="20" customHeight="1" x14ac:dyDescent="0.35">
      <c r="B404" s="45">
        <v>45013</v>
      </c>
      <c r="C404" s="45" t="s">
        <v>435</v>
      </c>
      <c r="D404" s="32">
        <v>182.31</v>
      </c>
      <c r="E404" s="32">
        <v>183.62</v>
      </c>
      <c r="F404" s="32">
        <v>182.12</v>
      </c>
      <c r="G404" s="32">
        <v>183.44</v>
      </c>
      <c r="H404" s="6">
        <v>6202600</v>
      </c>
    </row>
    <row r="405" spans="2:8" ht="20" customHeight="1" x14ac:dyDescent="0.35">
      <c r="B405" s="45">
        <v>45012</v>
      </c>
      <c r="C405" s="45" t="s">
        <v>435</v>
      </c>
      <c r="D405" s="32">
        <v>181.15</v>
      </c>
      <c r="E405" s="32">
        <v>182.15</v>
      </c>
      <c r="F405" s="32">
        <v>180.69</v>
      </c>
      <c r="G405" s="32">
        <v>181.95</v>
      </c>
      <c r="H405" s="6">
        <v>6925000</v>
      </c>
    </row>
    <row r="406" spans="2:8" ht="20" customHeight="1" x14ac:dyDescent="0.35">
      <c r="B406" s="45">
        <v>45009</v>
      </c>
      <c r="C406" s="45" t="s">
        <v>435</v>
      </c>
      <c r="D406" s="32">
        <v>185.61</v>
      </c>
      <c r="E406" s="32">
        <v>185.99</v>
      </c>
      <c r="F406" s="32">
        <v>183.62</v>
      </c>
      <c r="G406" s="32">
        <v>183.65</v>
      </c>
      <c r="H406" s="6">
        <v>9245900</v>
      </c>
    </row>
    <row r="407" spans="2:8" ht="20" customHeight="1" x14ac:dyDescent="0.35">
      <c r="B407" s="45">
        <v>45008</v>
      </c>
      <c r="C407" s="45" t="s">
        <v>435</v>
      </c>
      <c r="D407" s="32">
        <v>183.91</v>
      </c>
      <c r="E407" s="32">
        <v>186.24</v>
      </c>
      <c r="F407" s="32">
        <v>183.6</v>
      </c>
      <c r="G407" s="32">
        <v>185.74</v>
      </c>
      <c r="H407" s="6">
        <v>11347100</v>
      </c>
    </row>
    <row r="408" spans="2:8" ht="20" customHeight="1" x14ac:dyDescent="0.35">
      <c r="B408" s="45">
        <v>45007</v>
      </c>
      <c r="C408" s="45" t="s">
        <v>435</v>
      </c>
      <c r="D408" s="32">
        <v>180.4</v>
      </c>
      <c r="E408" s="32">
        <v>183.94</v>
      </c>
      <c r="F408" s="32">
        <v>180.28</v>
      </c>
      <c r="G408" s="32">
        <v>183.44</v>
      </c>
      <c r="H408" s="6">
        <v>11969600</v>
      </c>
    </row>
    <row r="409" spans="2:8" ht="20" customHeight="1" x14ac:dyDescent="0.35">
      <c r="B409" s="45">
        <v>45006</v>
      </c>
      <c r="C409" s="45" t="s">
        <v>435</v>
      </c>
      <c r="D409" s="32">
        <v>182.65</v>
      </c>
      <c r="E409" s="32">
        <v>182.73</v>
      </c>
      <c r="F409" s="32">
        <v>179.9</v>
      </c>
      <c r="G409" s="32">
        <v>180.37</v>
      </c>
      <c r="H409" s="6">
        <v>10734500</v>
      </c>
    </row>
    <row r="410" spans="2:8" ht="20" customHeight="1" x14ac:dyDescent="0.35">
      <c r="B410" s="45">
        <v>45005</v>
      </c>
      <c r="C410" s="45" t="s">
        <v>435</v>
      </c>
      <c r="D410" s="32">
        <v>184.19</v>
      </c>
      <c r="E410" s="32">
        <v>184.54</v>
      </c>
      <c r="F410" s="32">
        <v>182.74</v>
      </c>
      <c r="G410" s="32">
        <v>183.84</v>
      </c>
      <c r="H410" s="6">
        <v>11845700</v>
      </c>
    </row>
    <row r="411" spans="2:8" ht="20" customHeight="1" x14ac:dyDescent="0.35">
      <c r="B411" s="45">
        <v>45002</v>
      </c>
      <c r="C411" s="45" t="s">
        <v>435</v>
      </c>
      <c r="D411" s="32">
        <v>181.02</v>
      </c>
      <c r="E411" s="32">
        <v>184.81</v>
      </c>
      <c r="F411" s="32">
        <v>180.77</v>
      </c>
      <c r="G411" s="32">
        <v>183.77</v>
      </c>
      <c r="H411" s="6">
        <v>24156300</v>
      </c>
    </row>
    <row r="412" spans="2:8" ht="20" customHeight="1" x14ac:dyDescent="0.35">
      <c r="B412" s="45">
        <v>45001</v>
      </c>
      <c r="C412" s="45" t="s">
        <v>435</v>
      </c>
      <c r="D412" s="32">
        <v>179.51</v>
      </c>
      <c r="E412" s="32">
        <v>179.65</v>
      </c>
      <c r="F412" s="32">
        <v>177.87</v>
      </c>
      <c r="G412" s="32">
        <v>178.57</v>
      </c>
      <c r="H412" s="6">
        <v>10762200</v>
      </c>
    </row>
    <row r="413" spans="2:8" ht="20" customHeight="1" x14ac:dyDescent="0.35">
      <c r="B413" s="45">
        <v>45000</v>
      </c>
      <c r="C413" s="45" t="s">
        <v>435</v>
      </c>
      <c r="D413" s="32">
        <v>178.86</v>
      </c>
      <c r="E413" s="32">
        <v>180.13</v>
      </c>
      <c r="F413" s="32">
        <v>177.49</v>
      </c>
      <c r="G413" s="32">
        <v>178.21</v>
      </c>
      <c r="H413" s="6">
        <v>14546100</v>
      </c>
    </row>
    <row r="414" spans="2:8" ht="20" customHeight="1" x14ac:dyDescent="0.35">
      <c r="B414" s="45">
        <v>44999</v>
      </c>
      <c r="C414" s="45" t="s">
        <v>435</v>
      </c>
      <c r="D414" s="32">
        <v>177.35</v>
      </c>
      <c r="E414" s="32">
        <v>177.59</v>
      </c>
      <c r="F414" s="32">
        <v>176.21</v>
      </c>
      <c r="G414" s="32">
        <v>176.83</v>
      </c>
      <c r="H414" s="6">
        <v>10019000</v>
      </c>
    </row>
    <row r="415" spans="2:8" ht="20" customHeight="1" x14ac:dyDescent="0.35">
      <c r="B415" s="45">
        <v>44998</v>
      </c>
      <c r="C415" s="45" t="s">
        <v>435</v>
      </c>
      <c r="D415" s="32">
        <v>176.66</v>
      </c>
      <c r="E415" s="32">
        <v>178.02</v>
      </c>
      <c r="F415" s="32">
        <v>176.3</v>
      </c>
      <c r="G415" s="32">
        <v>177.86</v>
      </c>
      <c r="H415" s="6">
        <v>20554400</v>
      </c>
    </row>
    <row r="416" spans="2:8" ht="20" customHeight="1" x14ac:dyDescent="0.35">
      <c r="B416" s="45">
        <v>44995</v>
      </c>
      <c r="C416" s="45" t="s">
        <v>435</v>
      </c>
      <c r="D416" s="32">
        <v>171.93</v>
      </c>
      <c r="E416" s="32">
        <v>173.88</v>
      </c>
      <c r="F416" s="32">
        <v>171.92</v>
      </c>
      <c r="G416" s="32">
        <v>173.87</v>
      </c>
      <c r="H416" s="6">
        <v>13803400</v>
      </c>
    </row>
    <row r="417" spans="2:8" ht="20" customHeight="1" x14ac:dyDescent="0.35">
      <c r="B417" s="45">
        <v>44994</v>
      </c>
      <c r="C417" s="45" t="s">
        <v>435</v>
      </c>
      <c r="D417" s="32">
        <v>169.75</v>
      </c>
      <c r="E417" s="32">
        <v>170.65</v>
      </c>
      <c r="F417" s="32">
        <v>169.71</v>
      </c>
      <c r="G417" s="32">
        <v>170.2</v>
      </c>
      <c r="H417" s="6">
        <v>5583000</v>
      </c>
    </row>
    <row r="418" spans="2:8" ht="20" customHeight="1" x14ac:dyDescent="0.35">
      <c r="B418" s="45">
        <v>44993</v>
      </c>
      <c r="C418" s="45" t="s">
        <v>435</v>
      </c>
      <c r="D418" s="32">
        <v>168.61</v>
      </c>
      <c r="E418" s="32">
        <v>169.59</v>
      </c>
      <c r="F418" s="32">
        <v>168.52</v>
      </c>
      <c r="G418" s="32">
        <v>168.54</v>
      </c>
      <c r="H418" s="6">
        <v>5718600</v>
      </c>
    </row>
    <row r="419" spans="2:8" ht="20" customHeight="1" x14ac:dyDescent="0.35">
      <c r="B419" s="45">
        <v>44992</v>
      </c>
      <c r="C419" s="45" t="s">
        <v>435</v>
      </c>
      <c r="D419" s="32">
        <v>170.42</v>
      </c>
      <c r="E419" s="32">
        <v>170.47</v>
      </c>
      <c r="F419" s="32">
        <v>168.52</v>
      </c>
      <c r="G419" s="32">
        <v>168.62</v>
      </c>
      <c r="H419" s="6">
        <v>8713300</v>
      </c>
    </row>
    <row r="420" spans="2:8" ht="20" customHeight="1" x14ac:dyDescent="0.35">
      <c r="B420" s="45">
        <v>44991</v>
      </c>
      <c r="C420" s="45" t="s">
        <v>435</v>
      </c>
      <c r="D420" s="32">
        <v>172.32</v>
      </c>
      <c r="E420" s="32">
        <v>172.37</v>
      </c>
      <c r="F420" s="32">
        <v>171.54</v>
      </c>
      <c r="G420" s="32">
        <v>171.62</v>
      </c>
      <c r="H420" s="6">
        <v>4264100</v>
      </c>
    </row>
    <row r="421" spans="2:8" ht="20" customHeight="1" x14ac:dyDescent="0.35">
      <c r="B421" s="45">
        <v>44988</v>
      </c>
      <c r="C421" s="45" t="s">
        <v>435</v>
      </c>
      <c r="D421" s="32">
        <v>171.45</v>
      </c>
      <c r="E421" s="32">
        <v>172.6</v>
      </c>
      <c r="F421" s="32">
        <v>170.98</v>
      </c>
      <c r="G421" s="32">
        <v>172.49</v>
      </c>
      <c r="H421" s="6">
        <v>6894500</v>
      </c>
    </row>
    <row r="422" spans="2:8" ht="20" customHeight="1" x14ac:dyDescent="0.35">
      <c r="B422" s="45">
        <v>44987</v>
      </c>
      <c r="C422" s="45" t="s">
        <v>435</v>
      </c>
      <c r="D422" s="32">
        <v>170.52</v>
      </c>
      <c r="E422" s="32">
        <v>170.98</v>
      </c>
      <c r="F422" s="32">
        <v>170.36</v>
      </c>
      <c r="G422" s="32">
        <v>170.66</v>
      </c>
      <c r="H422" s="6">
        <v>3950700</v>
      </c>
    </row>
    <row r="423" spans="2:8" ht="20" customHeight="1" x14ac:dyDescent="0.35">
      <c r="B423" s="45">
        <v>44986</v>
      </c>
      <c r="C423" s="45" t="s">
        <v>435</v>
      </c>
      <c r="D423" s="32">
        <v>170.95</v>
      </c>
      <c r="E423" s="32">
        <v>171.49</v>
      </c>
      <c r="F423" s="32">
        <v>170.47</v>
      </c>
      <c r="G423" s="32">
        <v>170.76</v>
      </c>
      <c r="H423" s="6">
        <v>6590500</v>
      </c>
    </row>
    <row r="424" spans="2:8" ht="20" customHeight="1" x14ac:dyDescent="0.35">
      <c r="B424" s="45">
        <v>44985</v>
      </c>
      <c r="C424" s="45" t="s">
        <v>435</v>
      </c>
      <c r="D424" s="32">
        <v>168.78</v>
      </c>
      <c r="E424" s="32">
        <v>170.25</v>
      </c>
      <c r="F424" s="32">
        <v>168.59</v>
      </c>
      <c r="G424" s="32">
        <v>169.78</v>
      </c>
      <c r="H424" s="6">
        <v>6761600</v>
      </c>
    </row>
    <row r="425" spans="2:8" ht="20" customHeight="1" x14ac:dyDescent="0.35">
      <c r="B425" s="45">
        <v>44984</v>
      </c>
      <c r="C425" s="45" t="s">
        <v>435</v>
      </c>
      <c r="D425" s="32">
        <v>168.88</v>
      </c>
      <c r="E425" s="32">
        <v>169.23</v>
      </c>
      <c r="F425" s="32">
        <v>168.55</v>
      </c>
      <c r="G425" s="32">
        <v>169.01</v>
      </c>
      <c r="H425" s="6">
        <v>4509200</v>
      </c>
    </row>
    <row r="426" spans="2:8" ht="20" customHeight="1" x14ac:dyDescent="0.35">
      <c r="B426" s="45">
        <v>44981</v>
      </c>
      <c r="C426" s="45" t="s">
        <v>435</v>
      </c>
      <c r="D426" s="32">
        <v>168.42</v>
      </c>
      <c r="E426" s="32">
        <v>168.84</v>
      </c>
      <c r="F426" s="32">
        <v>168.19</v>
      </c>
      <c r="G426" s="32">
        <v>168.35</v>
      </c>
      <c r="H426" s="6">
        <v>6496500</v>
      </c>
    </row>
    <row r="427" spans="2:8" ht="20" customHeight="1" x14ac:dyDescent="0.35">
      <c r="B427" s="45">
        <v>44980</v>
      </c>
      <c r="C427" s="45" t="s">
        <v>435</v>
      </c>
      <c r="D427" s="32">
        <v>169.84</v>
      </c>
      <c r="E427" s="32">
        <v>170.13</v>
      </c>
      <c r="F427" s="32">
        <v>169.08</v>
      </c>
      <c r="G427" s="32">
        <v>169.57</v>
      </c>
      <c r="H427" s="6">
        <v>5073500</v>
      </c>
    </row>
    <row r="428" spans="2:8" ht="20" customHeight="1" x14ac:dyDescent="0.35">
      <c r="B428" s="45">
        <v>44979</v>
      </c>
      <c r="C428" s="45" t="s">
        <v>435</v>
      </c>
      <c r="D428" s="32">
        <v>170.81</v>
      </c>
      <c r="E428" s="32">
        <v>170.96</v>
      </c>
      <c r="F428" s="32">
        <v>169.56</v>
      </c>
      <c r="G428" s="32">
        <v>169.66</v>
      </c>
      <c r="H428" s="6">
        <v>4105700</v>
      </c>
    </row>
    <row r="429" spans="2:8" ht="20" customHeight="1" x14ac:dyDescent="0.35">
      <c r="B429" s="45">
        <v>44978</v>
      </c>
      <c r="C429" s="45" t="s">
        <v>435</v>
      </c>
      <c r="D429" s="32">
        <v>171.2</v>
      </c>
      <c r="E429" s="32">
        <v>171.5</v>
      </c>
      <c r="F429" s="32">
        <v>170.34</v>
      </c>
      <c r="G429" s="32">
        <v>170.62</v>
      </c>
      <c r="H429" s="6">
        <v>4035900</v>
      </c>
    </row>
    <row r="430" spans="2:8" ht="20" customHeight="1" x14ac:dyDescent="0.35">
      <c r="B430" s="45">
        <v>44974</v>
      </c>
      <c r="C430" s="45" t="s">
        <v>435</v>
      </c>
      <c r="D430" s="32">
        <v>169.87</v>
      </c>
      <c r="E430" s="32">
        <v>171.47</v>
      </c>
      <c r="F430" s="32">
        <v>169.52</v>
      </c>
      <c r="G430" s="32">
        <v>171.26</v>
      </c>
      <c r="H430" s="6">
        <v>4809800</v>
      </c>
    </row>
    <row r="431" spans="2:8" ht="20" customHeight="1" x14ac:dyDescent="0.35">
      <c r="B431" s="45">
        <v>44973</v>
      </c>
      <c r="C431" s="45" t="s">
        <v>435</v>
      </c>
      <c r="D431" s="32">
        <v>170.34</v>
      </c>
      <c r="E431" s="32">
        <v>171.6</v>
      </c>
      <c r="F431" s="32">
        <v>169.96</v>
      </c>
      <c r="G431" s="32">
        <v>170.75</v>
      </c>
      <c r="H431" s="6">
        <v>4540400</v>
      </c>
    </row>
    <row r="432" spans="2:8" ht="20" customHeight="1" x14ac:dyDescent="0.35">
      <c r="B432" s="45">
        <v>44972</v>
      </c>
      <c r="C432" s="45" t="s">
        <v>435</v>
      </c>
      <c r="D432" s="32">
        <v>170.6</v>
      </c>
      <c r="E432" s="32">
        <v>170.99</v>
      </c>
      <c r="F432" s="32">
        <v>170.16</v>
      </c>
      <c r="G432" s="32">
        <v>170.89</v>
      </c>
      <c r="H432" s="6">
        <v>5423800</v>
      </c>
    </row>
    <row r="433" spans="2:8" ht="20" customHeight="1" x14ac:dyDescent="0.35">
      <c r="B433" s="45">
        <v>44971</v>
      </c>
      <c r="C433" s="45" t="s">
        <v>435</v>
      </c>
      <c r="D433" s="32">
        <v>171.97</v>
      </c>
      <c r="E433" s="32">
        <v>173.51</v>
      </c>
      <c r="F433" s="32">
        <v>171.41</v>
      </c>
      <c r="G433" s="32">
        <v>172.61</v>
      </c>
      <c r="H433" s="6">
        <v>5403100</v>
      </c>
    </row>
    <row r="434" spans="2:8" ht="20" customHeight="1" x14ac:dyDescent="0.35">
      <c r="B434" s="45">
        <v>44970</v>
      </c>
      <c r="C434" s="45" t="s">
        <v>435</v>
      </c>
      <c r="D434" s="32">
        <v>172.7</v>
      </c>
      <c r="E434" s="32">
        <v>172.9</v>
      </c>
      <c r="F434" s="32">
        <v>172.07</v>
      </c>
      <c r="G434" s="32">
        <v>172.48</v>
      </c>
      <c r="H434" s="6">
        <v>3970800</v>
      </c>
    </row>
    <row r="435" spans="2:8" ht="20" customHeight="1" x14ac:dyDescent="0.35">
      <c r="B435" s="45">
        <v>44967</v>
      </c>
      <c r="C435" s="45" t="s">
        <v>435</v>
      </c>
      <c r="D435" s="32">
        <v>173.63</v>
      </c>
      <c r="E435" s="32">
        <v>173.68</v>
      </c>
      <c r="F435" s="32">
        <v>172.63</v>
      </c>
      <c r="G435" s="32">
        <v>173.36</v>
      </c>
      <c r="H435" s="6">
        <v>2971100</v>
      </c>
    </row>
    <row r="436" spans="2:8" ht="20" customHeight="1" x14ac:dyDescent="0.35">
      <c r="B436" s="45">
        <v>44966</v>
      </c>
      <c r="C436" s="45" t="s">
        <v>435</v>
      </c>
      <c r="D436" s="32">
        <v>175.49</v>
      </c>
      <c r="E436" s="32">
        <v>175.52</v>
      </c>
      <c r="F436" s="32">
        <v>172.87</v>
      </c>
      <c r="G436" s="32">
        <v>173.03</v>
      </c>
      <c r="H436" s="6">
        <v>5361300</v>
      </c>
    </row>
    <row r="437" spans="2:8" ht="20" customHeight="1" x14ac:dyDescent="0.35">
      <c r="B437" s="45">
        <v>44965</v>
      </c>
      <c r="C437" s="45" t="s">
        <v>435</v>
      </c>
      <c r="D437" s="32">
        <v>174.94</v>
      </c>
      <c r="E437" s="32">
        <v>174.99</v>
      </c>
      <c r="F437" s="32">
        <v>173.83</v>
      </c>
      <c r="G437" s="32">
        <v>174.41</v>
      </c>
      <c r="H437" s="6">
        <v>4075600</v>
      </c>
    </row>
    <row r="438" spans="2:8" ht="20" customHeight="1" x14ac:dyDescent="0.35">
      <c r="B438" s="45">
        <v>44964</v>
      </c>
      <c r="C438" s="45" t="s">
        <v>435</v>
      </c>
      <c r="D438" s="32">
        <v>173.72</v>
      </c>
      <c r="E438" s="32">
        <v>175.27</v>
      </c>
      <c r="F438" s="32">
        <v>173.47</v>
      </c>
      <c r="G438" s="32">
        <v>173.98</v>
      </c>
      <c r="H438" s="6">
        <v>6794200</v>
      </c>
    </row>
    <row r="439" spans="2:8" ht="20" customHeight="1" x14ac:dyDescent="0.35">
      <c r="B439" s="45">
        <v>44963</v>
      </c>
      <c r="C439" s="45" t="s">
        <v>435</v>
      </c>
      <c r="D439" s="32">
        <v>174.11</v>
      </c>
      <c r="E439" s="32">
        <v>174.46</v>
      </c>
      <c r="F439" s="32">
        <v>173.28</v>
      </c>
      <c r="G439" s="32">
        <v>173.82</v>
      </c>
      <c r="H439" s="6">
        <v>8957000</v>
      </c>
    </row>
    <row r="440" spans="2:8" ht="20" customHeight="1" x14ac:dyDescent="0.35">
      <c r="B440" s="45">
        <v>44960</v>
      </c>
      <c r="C440" s="45" t="s">
        <v>435</v>
      </c>
      <c r="D440" s="32">
        <v>174.92</v>
      </c>
      <c r="E440" s="32">
        <v>175.43</v>
      </c>
      <c r="F440" s="32">
        <v>173.12</v>
      </c>
      <c r="G440" s="32">
        <v>173.46</v>
      </c>
      <c r="H440" s="6">
        <v>13674400</v>
      </c>
    </row>
    <row r="441" spans="2:8" ht="20" customHeight="1" x14ac:dyDescent="0.35">
      <c r="B441" s="45">
        <v>44959</v>
      </c>
      <c r="C441" s="45" t="s">
        <v>435</v>
      </c>
      <c r="D441" s="32">
        <v>181.08</v>
      </c>
      <c r="E441" s="32">
        <v>181.11</v>
      </c>
      <c r="F441" s="32">
        <v>177.74</v>
      </c>
      <c r="G441" s="32">
        <v>177.9</v>
      </c>
      <c r="H441" s="6">
        <v>8842400</v>
      </c>
    </row>
    <row r="442" spans="2:8" ht="20" customHeight="1" x14ac:dyDescent="0.35">
      <c r="B442" s="45">
        <v>44958</v>
      </c>
      <c r="C442" s="45" t="s">
        <v>435</v>
      </c>
      <c r="D442" s="32">
        <v>179.75</v>
      </c>
      <c r="E442" s="32">
        <v>181.73</v>
      </c>
      <c r="F442" s="32">
        <v>178.63</v>
      </c>
      <c r="G442" s="32">
        <v>181.67</v>
      </c>
      <c r="H442" s="6">
        <v>7996000</v>
      </c>
    </row>
    <row r="443" spans="2:8" ht="20" customHeight="1" x14ac:dyDescent="0.35">
      <c r="B443" s="45">
        <v>44957</v>
      </c>
      <c r="C443" s="45" t="s">
        <v>435</v>
      </c>
      <c r="D443" s="32">
        <v>178.82</v>
      </c>
      <c r="E443" s="32">
        <v>179.7</v>
      </c>
      <c r="F443" s="32">
        <v>178.54</v>
      </c>
      <c r="G443" s="32">
        <v>179.41</v>
      </c>
      <c r="H443" s="6">
        <v>5976900</v>
      </c>
    </row>
    <row r="444" spans="2:8" ht="20" customHeight="1" x14ac:dyDescent="0.35">
      <c r="B444" s="45">
        <v>44956</v>
      </c>
      <c r="C444" s="45" t="s">
        <v>435</v>
      </c>
      <c r="D444" s="32">
        <v>179.29</v>
      </c>
      <c r="E444" s="32">
        <v>179.43</v>
      </c>
      <c r="F444" s="32">
        <v>178.65</v>
      </c>
      <c r="G444" s="32">
        <v>178.76</v>
      </c>
      <c r="H444" s="6">
        <v>4210700</v>
      </c>
    </row>
    <row r="445" spans="2:8" ht="20" customHeight="1" x14ac:dyDescent="0.35">
      <c r="B445" s="45">
        <v>44953</v>
      </c>
      <c r="C445" s="45" t="s">
        <v>435</v>
      </c>
      <c r="D445" s="32">
        <v>179.27</v>
      </c>
      <c r="E445" s="32">
        <v>179.72</v>
      </c>
      <c r="F445" s="32">
        <v>178.26</v>
      </c>
      <c r="G445" s="32">
        <v>179.22</v>
      </c>
      <c r="H445" s="6">
        <v>6052700</v>
      </c>
    </row>
    <row r="446" spans="2:8" ht="20" customHeight="1" x14ac:dyDescent="0.35">
      <c r="B446" s="45">
        <v>44952</v>
      </c>
      <c r="C446" s="45" t="s">
        <v>435</v>
      </c>
      <c r="D446" s="32">
        <v>180.15</v>
      </c>
      <c r="E446" s="32">
        <v>180.27</v>
      </c>
      <c r="F446" s="32">
        <v>178.46</v>
      </c>
      <c r="G446" s="32">
        <v>179.47</v>
      </c>
      <c r="H446" s="6">
        <v>5860100</v>
      </c>
    </row>
    <row r="447" spans="2:8" ht="20" customHeight="1" x14ac:dyDescent="0.35">
      <c r="B447" s="45">
        <v>44951</v>
      </c>
      <c r="C447" s="45" t="s">
        <v>435</v>
      </c>
      <c r="D447" s="32">
        <v>179.35</v>
      </c>
      <c r="E447" s="32">
        <v>181.22</v>
      </c>
      <c r="F447" s="32">
        <v>179.29</v>
      </c>
      <c r="G447" s="32">
        <v>181.11</v>
      </c>
      <c r="H447" s="6">
        <v>6925300</v>
      </c>
    </row>
    <row r="448" spans="2:8" ht="20" customHeight="1" x14ac:dyDescent="0.35">
      <c r="B448" s="45">
        <v>44950</v>
      </c>
      <c r="C448" s="45" t="s">
        <v>435</v>
      </c>
      <c r="D448" s="32">
        <v>179.56</v>
      </c>
      <c r="E448" s="32">
        <v>180.32</v>
      </c>
      <c r="F448" s="32">
        <v>178.35</v>
      </c>
      <c r="G448" s="32">
        <v>180.28</v>
      </c>
      <c r="H448" s="6">
        <v>4604600</v>
      </c>
    </row>
    <row r="449" spans="2:8" ht="20" customHeight="1" x14ac:dyDescent="0.35">
      <c r="B449" s="45">
        <v>44949</v>
      </c>
      <c r="C449" s="45" t="s">
        <v>435</v>
      </c>
      <c r="D449" s="32">
        <v>178.35</v>
      </c>
      <c r="E449" s="32">
        <v>179.69</v>
      </c>
      <c r="F449" s="32">
        <v>177.78</v>
      </c>
      <c r="G449" s="32">
        <v>179.63</v>
      </c>
      <c r="H449" s="6">
        <v>5265500</v>
      </c>
    </row>
    <row r="450" spans="2:8" ht="20" customHeight="1" x14ac:dyDescent="0.35">
      <c r="B450" s="45">
        <v>44946</v>
      </c>
      <c r="C450" s="45" t="s">
        <v>435</v>
      </c>
      <c r="D450" s="32">
        <v>179.06</v>
      </c>
      <c r="E450" s="32">
        <v>179.66</v>
      </c>
      <c r="F450" s="32">
        <v>178.65</v>
      </c>
      <c r="G450" s="32">
        <v>179.29</v>
      </c>
      <c r="H450" s="6">
        <v>5754800</v>
      </c>
    </row>
    <row r="451" spans="2:8" ht="20" customHeight="1" x14ac:dyDescent="0.35">
      <c r="B451" s="45">
        <v>44945</v>
      </c>
      <c r="C451" s="45" t="s">
        <v>435</v>
      </c>
      <c r="D451" s="32">
        <v>178.37</v>
      </c>
      <c r="E451" s="32">
        <v>180.03</v>
      </c>
      <c r="F451" s="32">
        <v>178.09</v>
      </c>
      <c r="G451" s="32">
        <v>179.89</v>
      </c>
      <c r="H451" s="6">
        <v>6678700</v>
      </c>
    </row>
    <row r="452" spans="2:8" ht="20" customHeight="1" x14ac:dyDescent="0.35">
      <c r="B452" s="45">
        <v>44944</v>
      </c>
      <c r="C452" s="45" t="s">
        <v>435</v>
      </c>
      <c r="D452" s="32">
        <v>178.92</v>
      </c>
      <c r="E452" s="32">
        <v>179.18</v>
      </c>
      <c r="F452" s="32">
        <v>176.9</v>
      </c>
      <c r="G452" s="32">
        <v>177.08</v>
      </c>
      <c r="H452" s="6">
        <v>5384700</v>
      </c>
    </row>
    <row r="453" spans="2:8" ht="20" customHeight="1" x14ac:dyDescent="0.35">
      <c r="B453" s="45">
        <v>44943</v>
      </c>
      <c r="C453" s="45" t="s">
        <v>435</v>
      </c>
      <c r="D453" s="32">
        <v>178.21</v>
      </c>
      <c r="E453" s="32">
        <v>178.24</v>
      </c>
      <c r="F453" s="32">
        <v>177.09</v>
      </c>
      <c r="G453" s="32">
        <v>177.59</v>
      </c>
      <c r="H453" s="6">
        <v>6610800</v>
      </c>
    </row>
    <row r="454" spans="2:8" ht="20" customHeight="1" x14ac:dyDescent="0.35">
      <c r="B454" s="45">
        <v>44939</v>
      </c>
      <c r="C454" s="45" t="s">
        <v>435</v>
      </c>
      <c r="D454" s="32">
        <v>176.96</v>
      </c>
      <c r="E454" s="32">
        <v>178.83</v>
      </c>
      <c r="F454" s="32">
        <v>176.89</v>
      </c>
      <c r="G454" s="32">
        <v>178.76</v>
      </c>
      <c r="H454" s="6">
        <v>7468800</v>
      </c>
    </row>
    <row r="455" spans="2:8" ht="20" customHeight="1" x14ac:dyDescent="0.35">
      <c r="B455" s="45">
        <v>44938</v>
      </c>
      <c r="C455" s="45" t="s">
        <v>435</v>
      </c>
      <c r="D455" s="32">
        <v>176.01</v>
      </c>
      <c r="E455" s="32">
        <v>176.71</v>
      </c>
      <c r="F455" s="32">
        <v>174.88</v>
      </c>
      <c r="G455" s="32">
        <v>176.64</v>
      </c>
      <c r="H455" s="6">
        <v>6936900</v>
      </c>
    </row>
    <row r="456" spans="2:8" ht="20" customHeight="1" x14ac:dyDescent="0.35">
      <c r="B456" s="45">
        <v>44937</v>
      </c>
      <c r="C456" s="45" t="s">
        <v>435</v>
      </c>
      <c r="D456" s="32">
        <v>174.76</v>
      </c>
      <c r="E456" s="32">
        <v>174.79</v>
      </c>
      <c r="F456" s="32">
        <v>173.72</v>
      </c>
      <c r="G456" s="32">
        <v>174.62</v>
      </c>
      <c r="H456" s="6">
        <v>3374200</v>
      </c>
    </row>
    <row r="457" spans="2:8" ht="20" customHeight="1" x14ac:dyDescent="0.35">
      <c r="B457" s="45">
        <v>44936</v>
      </c>
      <c r="C457" s="45" t="s">
        <v>435</v>
      </c>
      <c r="D457" s="32">
        <v>174.61</v>
      </c>
      <c r="E457" s="32">
        <v>174.98</v>
      </c>
      <c r="F457" s="32">
        <v>174.06</v>
      </c>
      <c r="G457" s="32">
        <v>174.74</v>
      </c>
      <c r="H457" s="6">
        <v>4398400</v>
      </c>
    </row>
    <row r="458" spans="2:8" ht="20" customHeight="1" x14ac:dyDescent="0.35">
      <c r="B458" s="45">
        <v>44935</v>
      </c>
      <c r="C458" s="45" t="s">
        <v>435</v>
      </c>
      <c r="D458" s="32">
        <v>174.51</v>
      </c>
      <c r="E458" s="32">
        <v>175.04</v>
      </c>
      <c r="F458" s="32">
        <v>173.88</v>
      </c>
      <c r="G458" s="32">
        <v>174.1</v>
      </c>
      <c r="H458" s="6">
        <v>5134500</v>
      </c>
    </row>
    <row r="459" spans="2:8" ht="20" customHeight="1" x14ac:dyDescent="0.35">
      <c r="B459" s="45">
        <v>44932</v>
      </c>
      <c r="C459" s="45" t="s">
        <v>435</v>
      </c>
      <c r="D459" s="32">
        <v>171.76</v>
      </c>
      <c r="E459" s="32">
        <v>173.96</v>
      </c>
      <c r="F459" s="32">
        <v>171.23</v>
      </c>
      <c r="G459" s="32">
        <v>173.71</v>
      </c>
      <c r="H459" s="6">
        <v>7889000</v>
      </c>
    </row>
    <row r="460" spans="2:8" ht="20" customHeight="1" x14ac:dyDescent="0.35">
      <c r="B460" s="45">
        <v>44931</v>
      </c>
      <c r="C460" s="45" t="s">
        <v>435</v>
      </c>
      <c r="D460" s="32">
        <v>170.82</v>
      </c>
      <c r="E460" s="32">
        <v>171</v>
      </c>
      <c r="F460" s="32">
        <v>169.79</v>
      </c>
      <c r="G460" s="32">
        <v>170.52</v>
      </c>
      <c r="H460" s="6">
        <v>4692600</v>
      </c>
    </row>
    <row r="461" spans="2:8" ht="20" customHeight="1" x14ac:dyDescent="0.35">
      <c r="B461" s="45">
        <v>44930</v>
      </c>
      <c r="C461" s="45" t="s">
        <v>435</v>
      </c>
      <c r="D461" s="32">
        <v>172.86</v>
      </c>
      <c r="E461" s="32">
        <v>173.09</v>
      </c>
      <c r="F461" s="32">
        <v>171.85</v>
      </c>
      <c r="G461" s="32">
        <v>172.67</v>
      </c>
      <c r="H461" s="6">
        <v>7574600</v>
      </c>
    </row>
    <row r="462" spans="2:8" ht="20" customHeight="1" x14ac:dyDescent="0.35">
      <c r="B462" s="45">
        <v>44929</v>
      </c>
      <c r="C462" s="45" t="s">
        <v>435</v>
      </c>
      <c r="D462" s="32">
        <v>171.32</v>
      </c>
      <c r="E462" s="32">
        <v>172.09</v>
      </c>
      <c r="F462" s="32">
        <v>170.02</v>
      </c>
      <c r="G462" s="32">
        <v>171.06</v>
      </c>
      <c r="H462" s="6">
        <v>7992900</v>
      </c>
    </row>
    <row r="463" spans="2:8" ht="20" customHeight="1" x14ac:dyDescent="0.35">
      <c r="B463" s="45">
        <v>45260</v>
      </c>
      <c r="C463" s="45" t="s">
        <v>436</v>
      </c>
      <c r="D463" s="32">
        <v>71.510000000000005</v>
      </c>
      <c r="E463" s="32">
        <v>71.52</v>
      </c>
      <c r="F463" s="32">
        <v>71.3</v>
      </c>
      <c r="G463" s="32">
        <v>71.319999999999993</v>
      </c>
      <c r="H463" s="6">
        <v>8501266</v>
      </c>
    </row>
    <row r="464" spans="2:8" ht="20" customHeight="1" x14ac:dyDescent="0.35">
      <c r="B464" s="45">
        <v>45259</v>
      </c>
      <c r="C464" s="45" t="s">
        <v>436</v>
      </c>
      <c r="D464" s="32">
        <v>71.55</v>
      </c>
      <c r="E464" s="32">
        <v>71.7</v>
      </c>
      <c r="F464" s="32">
        <v>71.459999999999994</v>
      </c>
      <c r="G464" s="32">
        <v>71.66</v>
      </c>
      <c r="H464" s="6">
        <v>7615800</v>
      </c>
    </row>
    <row r="465" spans="2:8" ht="20" customHeight="1" x14ac:dyDescent="0.35">
      <c r="B465" s="45">
        <v>45258</v>
      </c>
      <c r="C465" s="45" t="s">
        <v>436</v>
      </c>
      <c r="D465" s="32">
        <v>70.95</v>
      </c>
      <c r="E465" s="32">
        <v>71.31</v>
      </c>
      <c r="F465" s="32">
        <v>70.900000000000006</v>
      </c>
      <c r="G465" s="32">
        <v>71.290000000000006</v>
      </c>
      <c r="H465" s="6">
        <v>7051400</v>
      </c>
    </row>
    <row r="466" spans="2:8" ht="20" customHeight="1" x14ac:dyDescent="0.35">
      <c r="B466" s="45">
        <v>45257</v>
      </c>
      <c r="C466" s="45" t="s">
        <v>436</v>
      </c>
      <c r="D466" s="32">
        <v>70.75</v>
      </c>
      <c r="E466" s="32">
        <v>70.989999999999995</v>
      </c>
      <c r="F466" s="32">
        <v>70.7</v>
      </c>
      <c r="G466" s="32">
        <v>70.989999999999995</v>
      </c>
      <c r="H466" s="6">
        <v>5257000</v>
      </c>
    </row>
    <row r="467" spans="2:8" ht="20" customHeight="1" x14ac:dyDescent="0.35">
      <c r="B467" s="45">
        <v>45254</v>
      </c>
      <c r="C467" s="45" t="s">
        <v>436</v>
      </c>
      <c r="D467" s="32">
        <v>70.650000000000006</v>
      </c>
      <c r="E467" s="32">
        <v>70.7</v>
      </c>
      <c r="F467" s="32">
        <v>70.55</v>
      </c>
      <c r="G467" s="32">
        <v>70.56</v>
      </c>
      <c r="H467" s="6">
        <v>3534800</v>
      </c>
    </row>
    <row r="468" spans="2:8" ht="20" customHeight="1" x14ac:dyDescent="0.35">
      <c r="B468" s="45">
        <v>45252</v>
      </c>
      <c r="C468" s="45" t="s">
        <v>436</v>
      </c>
      <c r="D468" s="32">
        <v>70.98</v>
      </c>
      <c r="E468" s="32">
        <v>71.03</v>
      </c>
      <c r="F468" s="32">
        <v>70.739999999999995</v>
      </c>
      <c r="G468" s="32">
        <v>70.900000000000006</v>
      </c>
      <c r="H468" s="6">
        <v>4949100</v>
      </c>
    </row>
    <row r="469" spans="2:8" ht="20" customHeight="1" x14ac:dyDescent="0.35">
      <c r="B469" s="45">
        <v>45251</v>
      </c>
      <c r="C469" s="45" t="s">
        <v>436</v>
      </c>
      <c r="D469" s="32">
        <v>70.81</v>
      </c>
      <c r="E469" s="32">
        <v>70.88</v>
      </c>
      <c r="F469" s="32">
        <v>70.67</v>
      </c>
      <c r="G469" s="32">
        <v>70.84</v>
      </c>
      <c r="H469" s="6">
        <v>5737800</v>
      </c>
    </row>
    <row r="470" spans="2:8" ht="20" customHeight="1" x14ac:dyDescent="0.35">
      <c r="B470" s="45">
        <v>45250</v>
      </c>
      <c r="C470" s="45" t="s">
        <v>436</v>
      </c>
      <c r="D470" s="32">
        <v>70.58</v>
      </c>
      <c r="E470" s="32">
        <v>70.77</v>
      </c>
      <c r="F470" s="32">
        <v>70.510000000000005</v>
      </c>
      <c r="G470" s="32">
        <v>70.739999999999995</v>
      </c>
      <c r="H470" s="6">
        <v>6959100</v>
      </c>
    </row>
    <row r="471" spans="2:8" ht="20" customHeight="1" x14ac:dyDescent="0.35">
      <c r="B471" s="45">
        <v>45247</v>
      </c>
      <c r="C471" s="45" t="s">
        <v>436</v>
      </c>
      <c r="D471" s="32">
        <v>70.61</v>
      </c>
      <c r="E471" s="32">
        <v>70.7</v>
      </c>
      <c r="F471" s="32">
        <v>70.48</v>
      </c>
      <c r="G471" s="32">
        <v>70.64</v>
      </c>
      <c r="H471" s="6">
        <v>5657300</v>
      </c>
    </row>
    <row r="472" spans="2:8" ht="20" customHeight="1" x14ac:dyDescent="0.35">
      <c r="B472" s="45">
        <v>45246</v>
      </c>
      <c r="C472" s="45" t="s">
        <v>436</v>
      </c>
      <c r="D472" s="32">
        <v>70.41</v>
      </c>
      <c r="E472" s="32">
        <v>70.61</v>
      </c>
      <c r="F472" s="32">
        <v>70.41</v>
      </c>
      <c r="G472" s="32">
        <v>70.540000000000006</v>
      </c>
      <c r="H472" s="6">
        <v>5623900</v>
      </c>
    </row>
    <row r="473" spans="2:8" ht="20" customHeight="1" x14ac:dyDescent="0.35">
      <c r="B473" s="45">
        <v>45245</v>
      </c>
      <c r="C473" s="45" t="s">
        <v>436</v>
      </c>
      <c r="D473" s="32">
        <v>70.22</v>
      </c>
      <c r="E473" s="32">
        <v>70.239999999999995</v>
      </c>
      <c r="F473" s="32">
        <v>70.03</v>
      </c>
      <c r="G473" s="32">
        <v>70.12</v>
      </c>
      <c r="H473" s="6">
        <v>6793500</v>
      </c>
    </row>
    <row r="474" spans="2:8" ht="20" customHeight="1" x14ac:dyDescent="0.35">
      <c r="B474" s="45">
        <v>45244</v>
      </c>
      <c r="C474" s="45" t="s">
        <v>436</v>
      </c>
      <c r="D474" s="32">
        <v>70.489999999999995</v>
      </c>
      <c r="E474" s="32">
        <v>70.569999999999993</v>
      </c>
      <c r="F474" s="32">
        <v>70.400000000000006</v>
      </c>
      <c r="G474" s="32">
        <v>70.510000000000005</v>
      </c>
      <c r="H474" s="6">
        <v>8237100</v>
      </c>
    </row>
    <row r="475" spans="2:8" ht="20" customHeight="1" x14ac:dyDescent="0.35">
      <c r="B475" s="45">
        <v>45243</v>
      </c>
      <c r="C475" s="45" t="s">
        <v>436</v>
      </c>
      <c r="D475" s="32">
        <v>69.42</v>
      </c>
      <c r="E475" s="32">
        <v>69.680000000000007</v>
      </c>
      <c r="F475" s="32">
        <v>69.36</v>
      </c>
      <c r="G475" s="32">
        <v>69.66</v>
      </c>
      <c r="H475" s="6">
        <v>6058600</v>
      </c>
    </row>
    <row r="476" spans="2:8" ht="20" customHeight="1" x14ac:dyDescent="0.35">
      <c r="B476" s="45">
        <v>45240</v>
      </c>
      <c r="C476" s="45" t="s">
        <v>436</v>
      </c>
      <c r="D476" s="32">
        <v>69.86</v>
      </c>
      <c r="E476" s="32">
        <v>69.87</v>
      </c>
      <c r="F476" s="32">
        <v>69.62</v>
      </c>
      <c r="G476" s="32">
        <v>69.680000000000007</v>
      </c>
      <c r="H476" s="6">
        <v>4381800</v>
      </c>
    </row>
    <row r="477" spans="2:8" ht="20" customHeight="1" x14ac:dyDescent="0.35">
      <c r="B477" s="45">
        <v>45239</v>
      </c>
      <c r="C477" s="45" t="s">
        <v>436</v>
      </c>
      <c r="D477" s="32">
        <v>70</v>
      </c>
      <c r="E477" s="32">
        <v>70.040000000000006</v>
      </c>
      <c r="F477" s="32">
        <v>69.52</v>
      </c>
      <c r="G477" s="32">
        <v>69.55</v>
      </c>
      <c r="H477" s="6">
        <v>6979700</v>
      </c>
    </row>
    <row r="478" spans="2:8" ht="20" customHeight="1" x14ac:dyDescent="0.35">
      <c r="B478" s="45">
        <v>45238</v>
      </c>
      <c r="C478" s="45" t="s">
        <v>436</v>
      </c>
      <c r="D478" s="32">
        <v>69.88</v>
      </c>
      <c r="E478" s="32">
        <v>70.150000000000006</v>
      </c>
      <c r="F478" s="32">
        <v>69.87</v>
      </c>
      <c r="G478" s="32">
        <v>70.069999999999993</v>
      </c>
      <c r="H478" s="6">
        <v>6543700</v>
      </c>
    </row>
    <row r="479" spans="2:8" ht="20" customHeight="1" x14ac:dyDescent="0.35">
      <c r="B479" s="45">
        <v>45237</v>
      </c>
      <c r="C479" s="45" t="s">
        <v>436</v>
      </c>
      <c r="D479" s="32">
        <v>69.680000000000007</v>
      </c>
      <c r="E479" s="32">
        <v>69.989999999999995</v>
      </c>
      <c r="F479" s="32">
        <v>69.650000000000006</v>
      </c>
      <c r="G479" s="32">
        <v>69.849999999999994</v>
      </c>
      <c r="H479" s="6">
        <v>7986100</v>
      </c>
    </row>
    <row r="480" spans="2:8" ht="20" customHeight="1" x14ac:dyDescent="0.35">
      <c r="B480" s="45">
        <v>45236</v>
      </c>
      <c r="C480" s="45" t="s">
        <v>436</v>
      </c>
      <c r="D480" s="32">
        <v>69.63</v>
      </c>
      <c r="E480" s="32">
        <v>69.67</v>
      </c>
      <c r="F480" s="32">
        <v>69.44</v>
      </c>
      <c r="G480" s="32">
        <v>69.5</v>
      </c>
      <c r="H480" s="6">
        <v>7822000</v>
      </c>
    </row>
    <row r="481" spans="2:8" ht="20" customHeight="1" x14ac:dyDescent="0.35">
      <c r="B481" s="45">
        <v>45233</v>
      </c>
      <c r="C481" s="45" t="s">
        <v>436</v>
      </c>
      <c r="D481" s="32">
        <v>70.03</v>
      </c>
      <c r="E481" s="32">
        <v>70.17</v>
      </c>
      <c r="F481" s="32">
        <v>69.790000000000006</v>
      </c>
      <c r="G481" s="32">
        <v>69.8</v>
      </c>
      <c r="H481" s="6">
        <v>7994800</v>
      </c>
    </row>
    <row r="482" spans="2:8" ht="20" customHeight="1" x14ac:dyDescent="0.35">
      <c r="B482" s="45">
        <v>45232</v>
      </c>
      <c r="C482" s="45" t="s">
        <v>436</v>
      </c>
      <c r="D482" s="32">
        <v>69.430000000000007</v>
      </c>
      <c r="E482" s="32">
        <v>69.5</v>
      </c>
      <c r="F482" s="32">
        <v>69.22</v>
      </c>
      <c r="G482" s="32">
        <v>69.39</v>
      </c>
      <c r="H482" s="6">
        <v>8409100</v>
      </c>
    </row>
    <row r="483" spans="2:8" ht="20" customHeight="1" x14ac:dyDescent="0.35">
      <c r="B483" s="45">
        <v>45231</v>
      </c>
      <c r="C483" s="45" t="s">
        <v>436</v>
      </c>
      <c r="D483" s="32">
        <v>68.48</v>
      </c>
      <c r="E483" s="32">
        <v>69</v>
      </c>
      <c r="F483" s="32">
        <v>68.45</v>
      </c>
      <c r="G483" s="32">
        <v>68.989999999999995</v>
      </c>
      <c r="H483" s="6">
        <v>9330800</v>
      </c>
    </row>
    <row r="484" spans="2:8" ht="20" customHeight="1" x14ac:dyDescent="0.35">
      <c r="B484" s="45">
        <v>45230</v>
      </c>
      <c r="C484" s="45" t="s">
        <v>436</v>
      </c>
      <c r="D484" s="32">
        <v>68.64</v>
      </c>
      <c r="E484" s="32">
        <v>68.75</v>
      </c>
      <c r="F484" s="32">
        <v>68.510000000000005</v>
      </c>
      <c r="G484" s="32">
        <v>68.53</v>
      </c>
      <c r="H484" s="6">
        <v>9248200</v>
      </c>
    </row>
    <row r="485" spans="2:8" ht="20" customHeight="1" x14ac:dyDescent="0.35">
      <c r="B485" s="45">
        <v>45229</v>
      </c>
      <c r="C485" s="45" t="s">
        <v>436</v>
      </c>
      <c r="D485" s="32">
        <v>68.5</v>
      </c>
      <c r="E485" s="32">
        <v>68.64</v>
      </c>
      <c r="F485" s="32">
        <v>68.39</v>
      </c>
      <c r="G485" s="32">
        <v>68.55</v>
      </c>
      <c r="H485" s="6">
        <v>5905300</v>
      </c>
    </row>
    <row r="486" spans="2:8" ht="20" customHeight="1" x14ac:dyDescent="0.35">
      <c r="B486" s="45">
        <v>45226</v>
      </c>
      <c r="C486" s="45" t="s">
        <v>436</v>
      </c>
      <c r="D486" s="32">
        <v>68.67</v>
      </c>
      <c r="E486" s="32">
        <v>68.72</v>
      </c>
      <c r="F486" s="32">
        <v>68.52</v>
      </c>
      <c r="G486" s="32">
        <v>68.72</v>
      </c>
      <c r="H486" s="6">
        <v>5325500</v>
      </c>
    </row>
    <row r="487" spans="2:8" ht="20" customHeight="1" x14ac:dyDescent="0.35">
      <c r="B487" s="45">
        <v>45225</v>
      </c>
      <c r="C487" s="45" t="s">
        <v>436</v>
      </c>
      <c r="D487" s="32">
        <v>68.349999999999994</v>
      </c>
      <c r="E487" s="32">
        <v>68.73</v>
      </c>
      <c r="F487" s="32">
        <v>68.34</v>
      </c>
      <c r="G487" s="32">
        <v>68.72</v>
      </c>
      <c r="H487" s="6">
        <v>11426600</v>
      </c>
    </row>
    <row r="488" spans="2:8" ht="20" customHeight="1" x14ac:dyDescent="0.35">
      <c r="B488" s="45">
        <v>45224</v>
      </c>
      <c r="C488" s="45" t="s">
        <v>436</v>
      </c>
      <c r="D488" s="32">
        <v>68.5</v>
      </c>
      <c r="E488" s="32">
        <v>68.52</v>
      </c>
      <c r="F488" s="32">
        <v>68.2</v>
      </c>
      <c r="G488" s="32">
        <v>68.260000000000005</v>
      </c>
      <c r="H488" s="6">
        <v>7392400</v>
      </c>
    </row>
    <row r="489" spans="2:8" ht="20" customHeight="1" x14ac:dyDescent="0.35">
      <c r="B489" s="45">
        <v>45223</v>
      </c>
      <c r="C489" s="45" t="s">
        <v>436</v>
      </c>
      <c r="D489" s="32">
        <v>68.59</v>
      </c>
      <c r="E489" s="32">
        <v>68.790000000000006</v>
      </c>
      <c r="F489" s="32">
        <v>68.48</v>
      </c>
      <c r="G489" s="32">
        <v>68.78</v>
      </c>
      <c r="H489" s="6">
        <v>9462100</v>
      </c>
    </row>
    <row r="490" spans="2:8" ht="20" customHeight="1" x14ac:dyDescent="0.35">
      <c r="B490" s="45">
        <v>45222</v>
      </c>
      <c r="C490" s="45" t="s">
        <v>436</v>
      </c>
      <c r="D490" s="32">
        <v>68.08</v>
      </c>
      <c r="E490" s="32">
        <v>68.650000000000006</v>
      </c>
      <c r="F490" s="32">
        <v>67.989999999999995</v>
      </c>
      <c r="G490" s="32">
        <v>68.55</v>
      </c>
      <c r="H490" s="6">
        <v>9587100</v>
      </c>
    </row>
    <row r="491" spans="2:8" ht="20" customHeight="1" x14ac:dyDescent="0.35">
      <c r="B491" s="45">
        <v>45219</v>
      </c>
      <c r="C491" s="45" t="s">
        <v>436</v>
      </c>
      <c r="D491" s="32">
        <v>68.22</v>
      </c>
      <c r="E491" s="32">
        <v>68.38</v>
      </c>
      <c r="F491" s="32">
        <v>68.19</v>
      </c>
      <c r="G491" s="32">
        <v>68.290000000000006</v>
      </c>
      <c r="H491" s="6">
        <v>5197700</v>
      </c>
    </row>
    <row r="492" spans="2:8" ht="20" customHeight="1" x14ac:dyDescent="0.35">
      <c r="B492" s="45">
        <v>45218</v>
      </c>
      <c r="C492" s="45" t="s">
        <v>436</v>
      </c>
      <c r="D492" s="32">
        <v>68.27</v>
      </c>
      <c r="E492" s="32">
        <v>68.41</v>
      </c>
      <c r="F492" s="32">
        <v>68</v>
      </c>
      <c r="G492" s="32">
        <v>68.040000000000006</v>
      </c>
      <c r="H492" s="6">
        <v>9433800</v>
      </c>
    </row>
    <row r="493" spans="2:8" ht="20" customHeight="1" x14ac:dyDescent="0.35">
      <c r="B493" s="45">
        <v>45217</v>
      </c>
      <c r="C493" s="45" t="s">
        <v>436</v>
      </c>
      <c r="D493" s="32">
        <v>68.5</v>
      </c>
      <c r="E493" s="32">
        <v>68.55</v>
      </c>
      <c r="F493" s="32">
        <v>68.23</v>
      </c>
      <c r="G493" s="32">
        <v>68.34</v>
      </c>
      <c r="H493" s="6">
        <v>5885900</v>
      </c>
    </row>
    <row r="494" spans="2:8" ht="20" customHeight="1" x14ac:dyDescent="0.35">
      <c r="B494" s="45">
        <v>45216</v>
      </c>
      <c r="C494" s="45" t="s">
        <v>436</v>
      </c>
      <c r="D494" s="32">
        <v>68.680000000000007</v>
      </c>
      <c r="E494" s="32">
        <v>68.77</v>
      </c>
      <c r="F494" s="32">
        <v>68.52</v>
      </c>
      <c r="G494" s="32">
        <v>68.64</v>
      </c>
      <c r="H494" s="6">
        <v>5851900</v>
      </c>
    </row>
    <row r="495" spans="2:8" ht="20" customHeight="1" x14ac:dyDescent="0.35">
      <c r="B495" s="45">
        <v>45215</v>
      </c>
      <c r="C495" s="45" t="s">
        <v>436</v>
      </c>
      <c r="D495" s="32">
        <v>69.260000000000005</v>
      </c>
      <c r="E495" s="32">
        <v>69.260000000000005</v>
      </c>
      <c r="F495" s="32">
        <v>69.06</v>
      </c>
      <c r="G495" s="32">
        <v>69.09</v>
      </c>
      <c r="H495" s="6">
        <v>4914800</v>
      </c>
    </row>
    <row r="496" spans="2:8" ht="20" customHeight="1" x14ac:dyDescent="0.35">
      <c r="B496" s="45">
        <v>45212</v>
      </c>
      <c r="C496" s="45" t="s">
        <v>436</v>
      </c>
      <c r="D496" s="32">
        <v>69.53</v>
      </c>
      <c r="E496" s="32">
        <v>69.56</v>
      </c>
      <c r="F496" s="32">
        <v>69.349999999999994</v>
      </c>
      <c r="G496" s="32">
        <v>69.45</v>
      </c>
      <c r="H496" s="6">
        <v>5570100</v>
      </c>
    </row>
    <row r="497" spans="2:8" ht="20" customHeight="1" x14ac:dyDescent="0.35">
      <c r="B497" s="45">
        <v>45211</v>
      </c>
      <c r="C497" s="45" t="s">
        <v>436</v>
      </c>
      <c r="D497" s="32">
        <v>69.59</v>
      </c>
      <c r="E497" s="32">
        <v>69.61</v>
      </c>
      <c r="F497" s="32">
        <v>69.069999999999993</v>
      </c>
      <c r="G497" s="32">
        <v>69.13</v>
      </c>
      <c r="H497" s="6">
        <v>6144000</v>
      </c>
    </row>
    <row r="498" spans="2:8" ht="20" customHeight="1" x14ac:dyDescent="0.35">
      <c r="B498" s="45">
        <v>45210</v>
      </c>
      <c r="C498" s="45" t="s">
        <v>436</v>
      </c>
      <c r="D498" s="32">
        <v>69.63</v>
      </c>
      <c r="E498" s="32">
        <v>69.739999999999995</v>
      </c>
      <c r="F498" s="32">
        <v>69.52</v>
      </c>
      <c r="G498" s="32">
        <v>69.73</v>
      </c>
      <c r="H498" s="6">
        <v>18074400</v>
      </c>
    </row>
    <row r="499" spans="2:8" ht="20" customHeight="1" x14ac:dyDescent="0.35">
      <c r="B499" s="45">
        <v>45209</v>
      </c>
      <c r="C499" s="45" t="s">
        <v>436</v>
      </c>
      <c r="D499" s="32">
        <v>69.23</v>
      </c>
      <c r="E499" s="32">
        <v>69.56</v>
      </c>
      <c r="F499" s="32">
        <v>69.14</v>
      </c>
      <c r="G499" s="32">
        <v>69.41</v>
      </c>
      <c r="H499" s="6">
        <v>11555900</v>
      </c>
    </row>
    <row r="500" spans="2:8" ht="20" customHeight="1" x14ac:dyDescent="0.35">
      <c r="B500" s="45">
        <v>45208</v>
      </c>
      <c r="C500" s="45" t="s">
        <v>436</v>
      </c>
      <c r="D500" s="32">
        <v>69.14</v>
      </c>
      <c r="E500" s="32">
        <v>69.48</v>
      </c>
      <c r="F500" s="32">
        <v>69.06</v>
      </c>
      <c r="G500" s="32">
        <v>69.48</v>
      </c>
      <c r="H500" s="6">
        <v>3561600</v>
      </c>
    </row>
    <row r="501" spans="2:8" ht="20" customHeight="1" x14ac:dyDescent="0.35">
      <c r="B501" s="45">
        <v>45205</v>
      </c>
      <c r="C501" s="45" t="s">
        <v>436</v>
      </c>
      <c r="D501" s="32">
        <v>68.540000000000006</v>
      </c>
      <c r="E501" s="32">
        <v>68.94</v>
      </c>
      <c r="F501" s="32">
        <v>68.489999999999995</v>
      </c>
      <c r="G501" s="32">
        <v>68.78</v>
      </c>
      <c r="H501" s="6">
        <v>8385100</v>
      </c>
    </row>
    <row r="502" spans="2:8" ht="20" customHeight="1" x14ac:dyDescent="0.35">
      <c r="B502" s="45">
        <v>45204</v>
      </c>
      <c r="C502" s="45" t="s">
        <v>436</v>
      </c>
      <c r="D502" s="32">
        <v>69.13</v>
      </c>
      <c r="E502" s="32">
        <v>69.150000000000006</v>
      </c>
      <c r="F502" s="32">
        <v>68.97</v>
      </c>
      <c r="G502" s="32">
        <v>69.05</v>
      </c>
      <c r="H502" s="6">
        <v>6845000</v>
      </c>
    </row>
    <row r="503" spans="2:8" ht="20" customHeight="1" x14ac:dyDescent="0.35">
      <c r="B503" s="45">
        <v>45203</v>
      </c>
      <c r="C503" s="45" t="s">
        <v>436</v>
      </c>
      <c r="D503" s="32">
        <v>68.83</v>
      </c>
      <c r="E503" s="32">
        <v>69.03</v>
      </c>
      <c r="F503" s="32">
        <v>68.66</v>
      </c>
      <c r="G503" s="32">
        <v>69</v>
      </c>
      <c r="H503" s="6">
        <v>7915900</v>
      </c>
    </row>
    <row r="504" spans="2:8" ht="20" customHeight="1" x14ac:dyDescent="0.35">
      <c r="B504" s="45">
        <v>45202</v>
      </c>
      <c r="C504" s="45" t="s">
        <v>436</v>
      </c>
      <c r="D504" s="32">
        <v>68.98</v>
      </c>
      <c r="E504" s="32">
        <v>69.06</v>
      </c>
      <c r="F504" s="32">
        <v>68.53</v>
      </c>
      <c r="G504" s="32">
        <v>68.55</v>
      </c>
      <c r="H504" s="6">
        <v>8099500</v>
      </c>
    </row>
    <row r="505" spans="2:8" ht="20" customHeight="1" x14ac:dyDescent="0.35">
      <c r="B505" s="45">
        <v>45201</v>
      </c>
      <c r="C505" s="45" t="s">
        <v>436</v>
      </c>
      <c r="D505" s="32">
        <v>69.319999999999993</v>
      </c>
      <c r="E505" s="32">
        <v>69.37</v>
      </c>
      <c r="F505" s="32">
        <v>69.069999999999993</v>
      </c>
      <c r="G505" s="32">
        <v>69.11</v>
      </c>
      <c r="H505" s="6">
        <v>6719800</v>
      </c>
    </row>
    <row r="506" spans="2:8" ht="20" customHeight="1" x14ac:dyDescent="0.35">
      <c r="B506" s="45">
        <v>45198</v>
      </c>
      <c r="C506" s="45" t="s">
        <v>436</v>
      </c>
      <c r="D506" s="32">
        <v>70.06</v>
      </c>
      <c r="E506" s="32">
        <v>70.13</v>
      </c>
      <c r="F506" s="32">
        <v>69.69</v>
      </c>
      <c r="G506" s="32">
        <v>69.78</v>
      </c>
      <c r="H506" s="6">
        <v>7650600</v>
      </c>
    </row>
    <row r="507" spans="2:8" ht="20" customHeight="1" x14ac:dyDescent="0.35">
      <c r="B507" s="45">
        <v>45197</v>
      </c>
      <c r="C507" s="45" t="s">
        <v>436</v>
      </c>
      <c r="D507" s="32">
        <v>69.510000000000005</v>
      </c>
      <c r="E507" s="32">
        <v>69.83</v>
      </c>
      <c r="F507" s="32">
        <v>69.38</v>
      </c>
      <c r="G507" s="32">
        <v>69.81</v>
      </c>
      <c r="H507" s="6">
        <v>9004600</v>
      </c>
    </row>
    <row r="508" spans="2:8" ht="20" customHeight="1" x14ac:dyDescent="0.35">
      <c r="B508" s="45">
        <v>45196</v>
      </c>
      <c r="C508" s="45" t="s">
        <v>436</v>
      </c>
      <c r="D508" s="32">
        <v>70.099999999999994</v>
      </c>
      <c r="E508" s="32">
        <v>70.11</v>
      </c>
      <c r="F508" s="32">
        <v>69.489999999999995</v>
      </c>
      <c r="G508" s="32">
        <v>69.63</v>
      </c>
      <c r="H508" s="6">
        <v>7701800</v>
      </c>
    </row>
    <row r="509" spans="2:8" ht="20" customHeight="1" x14ac:dyDescent="0.35">
      <c r="B509" s="45">
        <v>45195</v>
      </c>
      <c r="C509" s="45" t="s">
        <v>436</v>
      </c>
      <c r="D509" s="32">
        <v>70.08</v>
      </c>
      <c r="E509" s="32">
        <v>70.09</v>
      </c>
      <c r="F509" s="32">
        <v>69.849999999999994</v>
      </c>
      <c r="G509" s="32">
        <v>69.88</v>
      </c>
      <c r="H509" s="6">
        <v>7329100</v>
      </c>
    </row>
    <row r="510" spans="2:8" ht="20" customHeight="1" x14ac:dyDescent="0.35">
      <c r="B510" s="45">
        <v>45194</v>
      </c>
      <c r="C510" s="45" t="s">
        <v>436</v>
      </c>
      <c r="D510" s="32">
        <v>70.11</v>
      </c>
      <c r="E510" s="32">
        <v>70.180000000000007</v>
      </c>
      <c r="F510" s="32">
        <v>69.94</v>
      </c>
      <c r="G510" s="32">
        <v>69.95</v>
      </c>
      <c r="H510" s="6">
        <v>22744300</v>
      </c>
    </row>
    <row r="511" spans="2:8" ht="20" customHeight="1" x14ac:dyDescent="0.35">
      <c r="B511" s="45">
        <v>45191</v>
      </c>
      <c r="C511" s="45" t="s">
        <v>436</v>
      </c>
      <c r="D511" s="32">
        <v>70.28</v>
      </c>
      <c r="E511" s="32">
        <v>70.510000000000005</v>
      </c>
      <c r="F511" s="32">
        <v>70.23</v>
      </c>
      <c r="G511" s="32">
        <v>70.47</v>
      </c>
      <c r="H511" s="6">
        <v>8149800</v>
      </c>
    </row>
    <row r="512" spans="2:8" ht="20" customHeight="1" x14ac:dyDescent="0.35">
      <c r="B512" s="45">
        <v>45190</v>
      </c>
      <c r="C512" s="45" t="s">
        <v>436</v>
      </c>
      <c r="D512" s="32">
        <v>70.27</v>
      </c>
      <c r="E512" s="32">
        <v>70.290000000000006</v>
      </c>
      <c r="F512" s="32">
        <v>70.17</v>
      </c>
      <c r="G512" s="32">
        <v>70.180000000000007</v>
      </c>
      <c r="H512" s="6">
        <v>9127100</v>
      </c>
    </row>
    <row r="513" spans="2:8" ht="20" customHeight="1" x14ac:dyDescent="0.35">
      <c r="B513" s="45">
        <v>45189</v>
      </c>
      <c r="C513" s="45" t="s">
        <v>436</v>
      </c>
      <c r="D513" s="32">
        <v>70.84</v>
      </c>
      <c r="E513" s="32">
        <v>70.92</v>
      </c>
      <c r="F513" s="32">
        <v>70.62</v>
      </c>
      <c r="G513" s="32">
        <v>70.62</v>
      </c>
      <c r="H513" s="6">
        <v>5518400</v>
      </c>
    </row>
    <row r="514" spans="2:8" ht="20" customHeight="1" x14ac:dyDescent="0.35">
      <c r="B514" s="45">
        <v>45188</v>
      </c>
      <c r="C514" s="45" t="s">
        <v>436</v>
      </c>
      <c r="D514" s="32">
        <v>70.81</v>
      </c>
      <c r="E514" s="32">
        <v>70.86</v>
      </c>
      <c r="F514" s="32">
        <v>70.680000000000007</v>
      </c>
      <c r="G514" s="32">
        <v>70.709999999999994</v>
      </c>
      <c r="H514" s="6">
        <v>4200900</v>
      </c>
    </row>
    <row r="515" spans="2:8" ht="20" customHeight="1" x14ac:dyDescent="0.35">
      <c r="B515" s="45">
        <v>45187</v>
      </c>
      <c r="C515" s="45" t="s">
        <v>436</v>
      </c>
      <c r="D515" s="32">
        <v>70.67</v>
      </c>
      <c r="E515" s="32">
        <v>70.88</v>
      </c>
      <c r="F515" s="32">
        <v>70.67</v>
      </c>
      <c r="G515" s="32">
        <v>70.86</v>
      </c>
      <c r="H515" s="6">
        <v>5882500</v>
      </c>
    </row>
    <row r="516" spans="2:8" ht="20" customHeight="1" x14ac:dyDescent="0.35">
      <c r="B516" s="45">
        <v>45184</v>
      </c>
      <c r="C516" s="45" t="s">
        <v>436</v>
      </c>
      <c r="D516" s="32">
        <v>70.900000000000006</v>
      </c>
      <c r="E516" s="32">
        <v>70.92</v>
      </c>
      <c r="F516" s="32">
        <v>70.77</v>
      </c>
      <c r="G516" s="32">
        <v>70.790000000000006</v>
      </c>
      <c r="H516" s="6">
        <v>4946100</v>
      </c>
    </row>
    <row r="517" spans="2:8" ht="20" customHeight="1" x14ac:dyDescent="0.35">
      <c r="B517" s="45">
        <v>45183</v>
      </c>
      <c r="C517" s="45" t="s">
        <v>436</v>
      </c>
      <c r="D517" s="32">
        <v>71.099999999999994</v>
      </c>
      <c r="E517" s="32">
        <v>71.14</v>
      </c>
      <c r="F517" s="32">
        <v>70.91</v>
      </c>
      <c r="G517" s="32">
        <v>70.930000000000007</v>
      </c>
      <c r="H517" s="6">
        <v>5227300</v>
      </c>
    </row>
    <row r="518" spans="2:8" ht="20" customHeight="1" x14ac:dyDescent="0.35">
      <c r="B518" s="45">
        <v>45182</v>
      </c>
      <c r="C518" s="45" t="s">
        <v>436</v>
      </c>
      <c r="D518" s="32">
        <v>70.86</v>
      </c>
      <c r="E518" s="32">
        <v>71.12</v>
      </c>
      <c r="F518" s="32">
        <v>70.86</v>
      </c>
      <c r="G518" s="32">
        <v>71.05</v>
      </c>
      <c r="H518" s="6">
        <v>6142500</v>
      </c>
    </row>
    <row r="519" spans="2:8" ht="20" customHeight="1" x14ac:dyDescent="0.35">
      <c r="B519" s="45">
        <v>45181</v>
      </c>
      <c r="C519" s="45" t="s">
        <v>436</v>
      </c>
      <c r="D519" s="32">
        <v>70.930000000000007</v>
      </c>
      <c r="E519" s="32">
        <v>70.959999999999994</v>
      </c>
      <c r="F519" s="32">
        <v>70.849999999999994</v>
      </c>
      <c r="G519" s="32">
        <v>70.94</v>
      </c>
      <c r="H519" s="6">
        <v>4246300</v>
      </c>
    </row>
    <row r="520" spans="2:8" ht="20" customHeight="1" x14ac:dyDescent="0.35">
      <c r="B520" s="45">
        <v>45180</v>
      </c>
      <c r="C520" s="45" t="s">
        <v>436</v>
      </c>
      <c r="D520" s="32">
        <v>70.900000000000006</v>
      </c>
      <c r="E520" s="32">
        <v>70.95</v>
      </c>
      <c r="F520" s="32">
        <v>70.83</v>
      </c>
      <c r="G520" s="32">
        <v>70.89</v>
      </c>
      <c r="H520" s="6">
        <v>4215800</v>
      </c>
    </row>
    <row r="521" spans="2:8" ht="20" customHeight="1" x14ac:dyDescent="0.35">
      <c r="B521" s="45">
        <v>45177</v>
      </c>
      <c r="C521" s="45" t="s">
        <v>436</v>
      </c>
      <c r="D521" s="32">
        <v>71.09</v>
      </c>
      <c r="E521" s="32">
        <v>71.17</v>
      </c>
      <c r="F521" s="32">
        <v>70.98</v>
      </c>
      <c r="G521" s="32">
        <v>71</v>
      </c>
      <c r="H521" s="6">
        <v>4270600</v>
      </c>
    </row>
    <row r="522" spans="2:8" ht="20" customHeight="1" x14ac:dyDescent="0.35">
      <c r="B522" s="45">
        <v>45176</v>
      </c>
      <c r="C522" s="45" t="s">
        <v>436</v>
      </c>
      <c r="D522" s="32">
        <v>70.89</v>
      </c>
      <c r="E522" s="32">
        <v>70.989999999999995</v>
      </c>
      <c r="F522" s="32">
        <v>70.81</v>
      </c>
      <c r="G522" s="32">
        <v>70.98</v>
      </c>
      <c r="H522" s="6">
        <v>4742800</v>
      </c>
    </row>
    <row r="523" spans="2:8" ht="20" customHeight="1" x14ac:dyDescent="0.35">
      <c r="B523" s="45">
        <v>45175</v>
      </c>
      <c r="C523" s="45" t="s">
        <v>436</v>
      </c>
      <c r="D523" s="32">
        <v>70.900000000000006</v>
      </c>
      <c r="E523" s="32">
        <v>70.91</v>
      </c>
      <c r="F523" s="32">
        <v>70.66</v>
      </c>
      <c r="G523" s="32">
        <v>70.739999999999995</v>
      </c>
      <c r="H523" s="6">
        <v>7800400</v>
      </c>
    </row>
    <row r="524" spans="2:8" ht="20" customHeight="1" x14ac:dyDescent="0.35">
      <c r="B524" s="45">
        <v>45174</v>
      </c>
      <c r="C524" s="45" t="s">
        <v>436</v>
      </c>
      <c r="D524" s="32">
        <v>71.05</v>
      </c>
      <c r="E524" s="32">
        <v>71.06</v>
      </c>
      <c r="F524" s="32">
        <v>70.81</v>
      </c>
      <c r="G524" s="32">
        <v>70.819999999999993</v>
      </c>
      <c r="H524" s="6">
        <v>4634300</v>
      </c>
    </row>
    <row r="525" spans="2:8" ht="20" customHeight="1" x14ac:dyDescent="0.35">
      <c r="B525" s="45">
        <v>45170</v>
      </c>
      <c r="C525" s="45" t="s">
        <v>436</v>
      </c>
      <c r="D525" s="32">
        <v>71.55</v>
      </c>
      <c r="E525" s="32">
        <v>71.569999999999993</v>
      </c>
      <c r="F525" s="32">
        <v>71.13</v>
      </c>
      <c r="G525" s="32">
        <v>71.209999999999994</v>
      </c>
      <c r="H525" s="6">
        <v>3940700</v>
      </c>
    </row>
    <row r="526" spans="2:8" ht="20" customHeight="1" x14ac:dyDescent="0.35">
      <c r="B526" s="45">
        <v>45169</v>
      </c>
      <c r="C526" s="45" t="s">
        <v>436</v>
      </c>
      <c r="D526" s="32">
        <v>71.72</v>
      </c>
      <c r="E526" s="32">
        <v>71.86</v>
      </c>
      <c r="F526" s="32">
        <v>71.680000000000007</v>
      </c>
      <c r="G526" s="32">
        <v>71.75</v>
      </c>
      <c r="H526" s="6">
        <v>4747100</v>
      </c>
    </row>
    <row r="527" spans="2:8" ht="20" customHeight="1" x14ac:dyDescent="0.35">
      <c r="B527" s="45">
        <v>45168</v>
      </c>
      <c r="C527" s="45" t="s">
        <v>436</v>
      </c>
      <c r="D527" s="32">
        <v>71.73</v>
      </c>
      <c r="E527" s="32">
        <v>71.77</v>
      </c>
      <c r="F527" s="32">
        <v>71.62</v>
      </c>
      <c r="G527" s="32">
        <v>71.63</v>
      </c>
      <c r="H527" s="6">
        <v>4721500</v>
      </c>
    </row>
    <row r="528" spans="2:8" ht="20" customHeight="1" x14ac:dyDescent="0.35">
      <c r="B528" s="45">
        <v>45167</v>
      </c>
      <c r="C528" s="45" t="s">
        <v>436</v>
      </c>
      <c r="D528" s="32">
        <v>71.13</v>
      </c>
      <c r="E528" s="32">
        <v>71.680000000000007</v>
      </c>
      <c r="F528" s="32">
        <v>71.11</v>
      </c>
      <c r="G528" s="32">
        <v>71.66</v>
      </c>
      <c r="H528" s="6">
        <v>6214600</v>
      </c>
    </row>
    <row r="529" spans="2:8" ht="20" customHeight="1" x14ac:dyDescent="0.35">
      <c r="B529" s="45">
        <v>45166</v>
      </c>
      <c r="C529" s="45" t="s">
        <v>436</v>
      </c>
      <c r="D529" s="32">
        <v>71.25</v>
      </c>
      <c r="E529" s="32">
        <v>71.25</v>
      </c>
      <c r="F529" s="32">
        <v>71.11</v>
      </c>
      <c r="G529" s="32">
        <v>71.22</v>
      </c>
      <c r="H529" s="6">
        <v>3969000</v>
      </c>
    </row>
    <row r="530" spans="2:8" ht="20" customHeight="1" x14ac:dyDescent="0.35">
      <c r="B530" s="45">
        <v>45163</v>
      </c>
      <c r="C530" s="45" t="s">
        <v>436</v>
      </c>
      <c r="D530" s="32">
        <v>71.010000000000005</v>
      </c>
      <c r="E530" s="32">
        <v>71.22</v>
      </c>
      <c r="F530" s="32">
        <v>70.86</v>
      </c>
      <c r="G530" s="32">
        <v>71.09</v>
      </c>
      <c r="H530" s="6">
        <v>4853100</v>
      </c>
    </row>
    <row r="531" spans="2:8" ht="20" customHeight="1" x14ac:dyDescent="0.35">
      <c r="B531" s="45">
        <v>45162</v>
      </c>
      <c r="C531" s="45" t="s">
        <v>436</v>
      </c>
      <c r="D531" s="32">
        <v>71.150000000000006</v>
      </c>
      <c r="E531" s="32">
        <v>71.25</v>
      </c>
      <c r="F531" s="32">
        <v>71.069999999999993</v>
      </c>
      <c r="G531" s="32">
        <v>71.09</v>
      </c>
      <c r="H531" s="6">
        <v>4186400</v>
      </c>
    </row>
    <row r="532" spans="2:8" ht="20" customHeight="1" x14ac:dyDescent="0.35">
      <c r="B532" s="45">
        <v>45161</v>
      </c>
      <c r="C532" s="45" t="s">
        <v>436</v>
      </c>
      <c r="D532" s="32">
        <v>70.98</v>
      </c>
      <c r="E532" s="32">
        <v>71.27</v>
      </c>
      <c r="F532" s="32">
        <v>70.97</v>
      </c>
      <c r="G532" s="32">
        <v>71.260000000000005</v>
      </c>
      <c r="H532" s="6">
        <v>5205800</v>
      </c>
    </row>
    <row r="533" spans="2:8" ht="20" customHeight="1" x14ac:dyDescent="0.35">
      <c r="B533" s="45">
        <v>45160</v>
      </c>
      <c r="C533" s="45" t="s">
        <v>436</v>
      </c>
      <c r="D533" s="32">
        <v>70.55</v>
      </c>
      <c r="E533" s="32">
        <v>70.69</v>
      </c>
      <c r="F533" s="32">
        <v>70.48</v>
      </c>
      <c r="G533" s="32">
        <v>70.62</v>
      </c>
      <c r="H533" s="6">
        <v>4302200</v>
      </c>
    </row>
    <row r="534" spans="2:8" ht="20" customHeight="1" x14ac:dyDescent="0.35">
      <c r="B534" s="45">
        <v>45159</v>
      </c>
      <c r="C534" s="45" t="s">
        <v>436</v>
      </c>
      <c r="D534" s="32">
        <v>70.61</v>
      </c>
      <c r="E534" s="32">
        <v>70.64</v>
      </c>
      <c r="F534" s="32">
        <v>70.45</v>
      </c>
      <c r="G534" s="32">
        <v>70.53</v>
      </c>
      <c r="H534" s="6">
        <v>4280100</v>
      </c>
    </row>
    <row r="535" spans="2:8" ht="20" customHeight="1" x14ac:dyDescent="0.35">
      <c r="B535" s="45">
        <v>45156</v>
      </c>
      <c r="C535" s="45" t="s">
        <v>436</v>
      </c>
      <c r="D535" s="32">
        <v>70.760000000000005</v>
      </c>
      <c r="E535" s="32">
        <v>70.97</v>
      </c>
      <c r="F535" s="32">
        <v>70.73</v>
      </c>
      <c r="G535" s="32">
        <v>70.87</v>
      </c>
      <c r="H535" s="6">
        <v>5094100</v>
      </c>
    </row>
    <row r="536" spans="2:8" ht="20" customHeight="1" x14ac:dyDescent="0.35">
      <c r="B536" s="45">
        <v>45155</v>
      </c>
      <c r="C536" s="45" t="s">
        <v>436</v>
      </c>
      <c r="D536" s="32">
        <v>70.8</v>
      </c>
      <c r="E536" s="32">
        <v>70.819999999999993</v>
      </c>
      <c r="F536" s="32">
        <v>70.58</v>
      </c>
      <c r="G536" s="32">
        <v>70.72</v>
      </c>
      <c r="H536" s="6">
        <v>7357800</v>
      </c>
    </row>
    <row r="537" spans="2:8" ht="20" customHeight="1" x14ac:dyDescent="0.35">
      <c r="B537" s="45">
        <v>45154</v>
      </c>
      <c r="C537" s="45" t="s">
        <v>436</v>
      </c>
      <c r="D537" s="32">
        <v>70.989999999999995</v>
      </c>
      <c r="E537" s="32">
        <v>71.12</v>
      </c>
      <c r="F537" s="32">
        <v>70.760000000000005</v>
      </c>
      <c r="G537" s="32">
        <v>70.790000000000006</v>
      </c>
      <c r="H537" s="6">
        <v>5149700</v>
      </c>
    </row>
    <row r="538" spans="2:8" ht="20" customHeight="1" x14ac:dyDescent="0.35">
      <c r="B538" s="45">
        <v>45153</v>
      </c>
      <c r="C538" s="45" t="s">
        <v>436</v>
      </c>
      <c r="D538" s="32">
        <v>71.03</v>
      </c>
      <c r="E538" s="32">
        <v>71.2</v>
      </c>
      <c r="F538" s="32">
        <v>70.97</v>
      </c>
      <c r="G538" s="32">
        <v>70.989999999999995</v>
      </c>
      <c r="H538" s="6">
        <v>5028100</v>
      </c>
    </row>
    <row r="539" spans="2:8" ht="20" customHeight="1" x14ac:dyDescent="0.35">
      <c r="B539" s="45">
        <v>45152</v>
      </c>
      <c r="C539" s="45" t="s">
        <v>436</v>
      </c>
      <c r="D539" s="32">
        <v>71.16</v>
      </c>
      <c r="E539" s="32">
        <v>71.319999999999993</v>
      </c>
      <c r="F539" s="32">
        <v>71.040000000000006</v>
      </c>
      <c r="G539" s="32">
        <v>71.150000000000006</v>
      </c>
      <c r="H539" s="6">
        <v>7992400</v>
      </c>
    </row>
    <row r="540" spans="2:8" ht="20" customHeight="1" x14ac:dyDescent="0.35">
      <c r="B540" s="45">
        <v>45149</v>
      </c>
      <c r="C540" s="45" t="s">
        <v>436</v>
      </c>
      <c r="D540" s="32">
        <v>71.260000000000005</v>
      </c>
      <c r="E540" s="32">
        <v>71.47</v>
      </c>
      <c r="F540" s="32">
        <v>71.22</v>
      </c>
      <c r="G540" s="32">
        <v>71.239999999999995</v>
      </c>
      <c r="H540" s="6">
        <v>4576600</v>
      </c>
    </row>
    <row r="541" spans="2:8" ht="20" customHeight="1" x14ac:dyDescent="0.35">
      <c r="B541" s="45">
        <v>45148</v>
      </c>
      <c r="C541" s="45" t="s">
        <v>436</v>
      </c>
      <c r="D541" s="32">
        <v>71.930000000000007</v>
      </c>
      <c r="E541" s="32">
        <v>72.02</v>
      </c>
      <c r="F541" s="32">
        <v>71.459999999999994</v>
      </c>
      <c r="G541" s="32">
        <v>71.47</v>
      </c>
      <c r="H541" s="6">
        <v>5195800</v>
      </c>
    </row>
    <row r="542" spans="2:8" ht="20" customHeight="1" x14ac:dyDescent="0.35">
      <c r="B542" s="45">
        <v>45147</v>
      </c>
      <c r="C542" s="45" t="s">
        <v>436</v>
      </c>
      <c r="D542" s="32">
        <v>71.849999999999994</v>
      </c>
      <c r="E542" s="32">
        <v>71.959999999999994</v>
      </c>
      <c r="F542" s="32">
        <v>71.819999999999993</v>
      </c>
      <c r="G542" s="32">
        <v>71.87</v>
      </c>
      <c r="H542" s="6">
        <v>4937800</v>
      </c>
    </row>
    <row r="543" spans="2:8" ht="20" customHeight="1" x14ac:dyDescent="0.35">
      <c r="B543" s="45">
        <v>45146</v>
      </c>
      <c r="C543" s="45" t="s">
        <v>436</v>
      </c>
      <c r="D543" s="32">
        <v>71.87</v>
      </c>
      <c r="E543" s="32">
        <v>71.98</v>
      </c>
      <c r="F543" s="32">
        <v>71.790000000000006</v>
      </c>
      <c r="G543" s="32">
        <v>71.849999999999994</v>
      </c>
      <c r="H543" s="6">
        <v>4338200</v>
      </c>
    </row>
    <row r="544" spans="2:8" ht="20" customHeight="1" x14ac:dyDescent="0.35">
      <c r="B544" s="45">
        <v>45145</v>
      </c>
      <c r="C544" s="45" t="s">
        <v>436</v>
      </c>
      <c r="D544" s="32">
        <v>71.63</v>
      </c>
      <c r="E544" s="32">
        <v>71.67</v>
      </c>
      <c r="F544" s="32">
        <v>71.53</v>
      </c>
      <c r="G544" s="32">
        <v>71.59</v>
      </c>
      <c r="H544" s="6">
        <v>4987400</v>
      </c>
    </row>
    <row r="545" spans="2:8" ht="20" customHeight="1" x14ac:dyDescent="0.35">
      <c r="B545" s="45">
        <v>45142</v>
      </c>
      <c r="C545" s="45" t="s">
        <v>436</v>
      </c>
      <c r="D545" s="32">
        <v>71.37</v>
      </c>
      <c r="E545" s="32">
        <v>71.73</v>
      </c>
      <c r="F545" s="32">
        <v>71.349999999999994</v>
      </c>
      <c r="G545" s="32">
        <v>71.7</v>
      </c>
      <c r="H545" s="6">
        <v>6925000</v>
      </c>
    </row>
    <row r="546" spans="2:8" ht="20" customHeight="1" x14ac:dyDescent="0.35">
      <c r="B546" s="45">
        <v>45141</v>
      </c>
      <c r="C546" s="45" t="s">
        <v>436</v>
      </c>
      <c r="D546" s="32">
        <v>71.13</v>
      </c>
      <c r="E546" s="32">
        <v>71.2</v>
      </c>
      <c r="F546" s="32">
        <v>71.03</v>
      </c>
      <c r="G546" s="32">
        <v>71.11</v>
      </c>
      <c r="H546" s="6">
        <v>5395200</v>
      </c>
    </row>
    <row r="547" spans="2:8" ht="20" customHeight="1" x14ac:dyDescent="0.35">
      <c r="B547" s="45">
        <v>45140</v>
      </c>
      <c r="C547" s="45" t="s">
        <v>436</v>
      </c>
      <c r="D547" s="32">
        <v>71.55</v>
      </c>
      <c r="E547" s="32">
        <v>71.58</v>
      </c>
      <c r="F547" s="32">
        <v>71.33</v>
      </c>
      <c r="G547" s="32">
        <v>71.55</v>
      </c>
      <c r="H547" s="6">
        <v>6546700</v>
      </c>
    </row>
    <row r="548" spans="2:8" ht="20" customHeight="1" x14ac:dyDescent="0.35">
      <c r="B548" s="45">
        <v>45139</v>
      </c>
      <c r="C548" s="45" t="s">
        <v>436</v>
      </c>
      <c r="D548" s="32">
        <v>71.930000000000007</v>
      </c>
      <c r="E548" s="32">
        <v>71.989999999999995</v>
      </c>
      <c r="F548" s="32">
        <v>71.7</v>
      </c>
      <c r="G548" s="32">
        <v>71.78</v>
      </c>
      <c r="H548" s="6">
        <v>11078000</v>
      </c>
    </row>
    <row r="549" spans="2:8" ht="20" customHeight="1" x14ac:dyDescent="0.35">
      <c r="B549" s="45">
        <v>45138</v>
      </c>
      <c r="C549" s="45" t="s">
        <v>436</v>
      </c>
      <c r="D549" s="32">
        <v>72.3</v>
      </c>
      <c r="E549" s="32">
        <v>72.489999999999995</v>
      </c>
      <c r="F549" s="32">
        <v>72.3</v>
      </c>
      <c r="G549" s="32">
        <v>72.42</v>
      </c>
      <c r="H549" s="6">
        <v>4607900</v>
      </c>
    </row>
    <row r="550" spans="2:8" ht="20" customHeight="1" x14ac:dyDescent="0.35">
      <c r="B550" s="45">
        <v>45135</v>
      </c>
      <c r="C550" s="45" t="s">
        <v>436</v>
      </c>
      <c r="D550" s="32">
        <v>72.17</v>
      </c>
      <c r="E550" s="32">
        <v>72.31</v>
      </c>
      <c r="F550" s="32">
        <v>72.11</v>
      </c>
      <c r="G550" s="32">
        <v>72.290000000000006</v>
      </c>
      <c r="H550" s="6">
        <v>5273200</v>
      </c>
    </row>
    <row r="551" spans="2:8" ht="20" customHeight="1" x14ac:dyDescent="0.35">
      <c r="B551" s="45">
        <v>45134</v>
      </c>
      <c r="C551" s="45" t="s">
        <v>436</v>
      </c>
      <c r="D551" s="32">
        <v>72.52</v>
      </c>
      <c r="E551" s="32">
        <v>72.569999999999993</v>
      </c>
      <c r="F551" s="32">
        <v>71.97</v>
      </c>
      <c r="G551" s="32">
        <v>72.040000000000006</v>
      </c>
      <c r="H551" s="6">
        <v>5342600</v>
      </c>
    </row>
    <row r="552" spans="2:8" ht="20" customHeight="1" x14ac:dyDescent="0.35">
      <c r="B552" s="45">
        <v>45133</v>
      </c>
      <c r="C552" s="45" t="s">
        <v>436</v>
      </c>
      <c r="D552" s="32">
        <v>72.59</v>
      </c>
      <c r="E552" s="32">
        <v>72.680000000000007</v>
      </c>
      <c r="F552" s="32">
        <v>72.42</v>
      </c>
      <c r="G552" s="32">
        <v>72.66</v>
      </c>
      <c r="H552" s="6">
        <v>4478200</v>
      </c>
    </row>
    <row r="553" spans="2:8" ht="20" customHeight="1" x14ac:dyDescent="0.35">
      <c r="B553" s="45">
        <v>45132</v>
      </c>
      <c r="C553" s="45" t="s">
        <v>436</v>
      </c>
      <c r="D553" s="32">
        <v>72.349999999999994</v>
      </c>
      <c r="E553" s="32">
        <v>72.489999999999995</v>
      </c>
      <c r="F553" s="32">
        <v>72.319999999999993</v>
      </c>
      <c r="G553" s="32">
        <v>72.42</v>
      </c>
      <c r="H553" s="6">
        <v>4200800</v>
      </c>
    </row>
    <row r="554" spans="2:8" ht="20" customHeight="1" x14ac:dyDescent="0.35">
      <c r="B554" s="45">
        <v>45131</v>
      </c>
      <c r="C554" s="45" t="s">
        <v>436</v>
      </c>
      <c r="D554" s="32">
        <v>72.709999999999994</v>
      </c>
      <c r="E554" s="32">
        <v>72.760000000000005</v>
      </c>
      <c r="F554" s="32">
        <v>72.489999999999995</v>
      </c>
      <c r="G554" s="32">
        <v>72.5</v>
      </c>
      <c r="H554" s="6">
        <v>3553400</v>
      </c>
    </row>
    <row r="555" spans="2:8" ht="20" customHeight="1" x14ac:dyDescent="0.35">
      <c r="B555" s="45">
        <v>45128</v>
      </c>
      <c r="C555" s="45" t="s">
        <v>436</v>
      </c>
      <c r="D555" s="32">
        <v>72.7</v>
      </c>
      <c r="E555" s="32">
        <v>72.75</v>
      </c>
      <c r="F555" s="32">
        <v>72.59</v>
      </c>
      <c r="G555" s="32">
        <v>72.62</v>
      </c>
      <c r="H555" s="6">
        <v>5170300</v>
      </c>
    </row>
    <row r="556" spans="2:8" ht="20" customHeight="1" x14ac:dyDescent="0.35">
      <c r="B556" s="45">
        <v>45127</v>
      </c>
      <c r="C556" s="45" t="s">
        <v>436</v>
      </c>
      <c r="D556" s="32">
        <v>72.67</v>
      </c>
      <c r="E556" s="32">
        <v>72.680000000000007</v>
      </c>
      <c r="F556" s="32">
        <v>72.430000000000007</v>
      </c>
      <c r="G556" s="32">
        <v>72.569999999999993</v>
      </c>
      <c r="H556" s="6">
        <v>5262100</v>
      </c>
    </row>
    <row r="557" spans="2:8" ht="20" customHeight="1" x14ac:dyDescent="0.35">
      <c r="B557" s="45">
        <v>45126</v>
      </c>
      <c r="C557" s="45" t="s">
        <v>436</v>
      </c>
      <c r="D557" s="32">
        <v>72.87</v>
      </c>
      <c r="E557" s="32">
        <v>72.98</v>
      </c>
      <c r="F557" s="32">
        <v>72.77</v>
      </c>
      <c r="G557" s="32">
        <v>72.91</v>
      </c>
      <c r="H557" s="6">
        <v>11522100</v>
      </c>
    </row>
    <row r="558" spans="2:8" ht="20" customHeight="1" x14ac:dyDescent="0.35">
      <c r="B558" s="45">
        <v>45125</v>
      </c>
      <c r="C558" s="45" t="s">
        <v>436</v>
      </c>
      <c r="D558" s="32">
        <v>72.88</v>
      </c>
      <c r="E558" s="32">
        <v>72.930000000000007</v>
      </c>
      <c r="F558" s="32">
        <v>72.73</v>
      </c>
      <c r="G558" s="32">
        <v>72.739999999999995</v>
      </c>
      <c r="H558" s="6">
        <v>7748400</v>
      </c>
    </row>
    <row r="559" spans="2:8" ht="20" customHeight="1" x14ac:dyDescent="0.35">
      <c r="B559" s="45">
        <v>45124</v>
      </c>
      <c r="C559" s="45" t="s">
        <v>436</v>
      </c>
      <c r="D559" s="32">
        <v>72.58</v>
      </c>
      <c r="E559" s="32">
        <v>72.69</v>
      </c>
      <c r="F559" s="32">
        <v>72.510000000000005</v>
      </c>
      <c r="G559" s="32">
        <v>72.650000000000006</v>
      </c>
      <c r="H559" s="6">
        <v>5942700</v>
      </c>
    </row>
    <row r="560" spans="2:8" ht="20" customHeight="1" x14ac:dyDescent="0.35">
      <c r="B560" s="45">
        <v>45121</v>
      </c>
      <c r="C560" s="45" t="s">
        <v>436</v>
      </c>
      <c r="D560" s="32">
        <v>72.77</v>
      </c>
      <c r="E560" s="32">
        <v>72.849999999999994</v>
      </c>
      <c r="F560" s="32">
        <v>72.56</v>
      </c>
      <c r="G560" s="32">
        <v>72.569999999999993</v>
      </c>
      <c r="H560" s="6">
        <v>7409300</v>
      </c>
    </row>
    <row r="561" spans="2:8" ht="20" customHeight="1" x14ac:dyDescent="0.35">
      <c r="B561" s="45">
        <v>45120</v>
      </c>
      <c r="C561" s="45" t="s">
        <v>436</v>
      </c>
      <c r="D561" s="32">
        <v>72.75</v>
      </c>
      <c r="E561" s="32">
        <v>72.95</v>
      </c>
      <c r="F561" s="32">
        <v>72.7</v>
      </c>
      <c r="G561" s="32">
        <v>72.91</v>
      </c>
      <c r="H561" s="6">
        <v>5868400</v>
      </c>
    </row>
    <row r="562" spans="2:8" ht="20" customHeight="1" x14ac:dyDescent="0.35">
      <c r="B562" s="45">
        <v>45119</v>
      </c>
      <c r="C562" s="45" t="s">
        <v>436</v>
      </c>
      <c r="D562" s="32">
        <v>72.28</v>
      </c>
      <c r="E562" s="32">
        <v>72.52</v>
      </c>
      <c r="F562" s="32">
        <v>72.23</v>
      </c>
      <c r="G562" s="32">
        <v>72.47</v>
      </c>
      <c r="H562" s="6">
        <v>6397500</v>
      </c>
    </row>
    <row r="563" spans="2:8" ht="20" customHeight="1" x14ac:dyDescent="0.35">
      <c r="B563" s="45">
        <v>45118</v>
      </c>
      <c r="C563" s="45" t="s">
        <v>436</v>
      </c>
      <c r="D563" s="32">
        <v>71.84</v>
      </c>
      <c r="E563" s="32">
        <v>71.959999999999994</v>
      </c>
      <c r="F563" s="32">
        <v>71.77</v>
      </c>
      <c r="G563" s="32">
        <v>71.900000000000006</v>
      </c>
      <c r="H563" s="6">
        <v>5709100</v>
      </c>
    </row>
    <row r="564" spans="2:8" ht="20" customHeight="1" x14ac:dyDescent="0.35">
      <c r="B564" s="45">
        <v>45117</v>
      </c>
      <c r="C564" s="45" t="s">
        <v>436</v>
      </c>
      <c r="D564" s="32">
        <v>71.56</v>
      </c>
      <c r="E564" s="32">
        <v>71.83</v>
      </c>
      <c r="F564" s="32">
        <v>71.55</v>
      </c>
      <c r="G564" s="32">
        <v>71.75</v>
      </c>
      <c r="H564" s="6">
        <v>4450800</v>
      </c>
    </row>
    <row r="565" spans="2:8" ht="20" customHeight="1" x14ac:dyDescent="0.35">
      <c r="B565" s="45">
        <v>45114</v>
      </c>
      <c r="C565" s="45" t="s">
        <v>436</v>
      </c>
      <c r="D565" s="32">
        <v>71.540000000000006</v>
      </c>
      <c r="E565" s="32">
        <v>71.709999999999994</v>
      </c>
      <c r="F565" s="32">
        <v>71.459999999999994</v>
      </c>
      <c r="G565" s="32">
        <v>71.5</v>
      </c>
      <c r="H565" s="6">
        <v>5726600</v>
      </c>
    </row>
    <row r="566" spans="2:8" ht="20" customHeight="1" x14ac:dyDescent="0.35">
      <c r="B566" s="45">
        <v>45113</v>
      </c>
      <c r="C566" s="45" t="s">
        <v>436</v>
      </c>
      <c r="D566" s="32">
        <v>71.58</v>
      </c>
      <c r="E566" s="32">
        <v>71.63</v>
      </c>
      <c r="F566" s="32">
        <v>71.349999999999994</v>
      </c>
      <c r="G566" s="32">
        <v>71.540000000000006</v>
      </c>
      <c r="H566" s="6">
        <v>5613400</v>
      </c>
    </row>
    <row r="567" spans="2:8" ht="20" customHeight="1" x14ac:dyDescent="0.35">
      <c r="B567" s="45">
        <v>45112</v>
      </c>
      <c r="C567" s="45" t="s">
        <v>436</v>
      </c>
      <c r="D567" s="32">
        <v>72.27</v>
      </c>
      <c r="E567" s="32">
        <v>72.290000000000006</v>
      </c>
      <c r="F567" s="32">
        <v>71.94</v>
      </c>
      <c r="G567" s="32">
        <v>72</v>
      </c>
      <c r="H567" s="6">
        <v>4415700</v>
      </c>
    </row>
    <row r="568" spans="2:8" ht="20" customHeight="1" x14ac:dyDescent="0.35">
      <c r="B568" s="45">
        <v>45110</v>
      </c>
      <c r="C568" s="45" t="s">
        <v>436</v>
      </c>
      <c r="D568" s="32">
        <v>72.489999999999995</v>
      </c>
      <c r="E568" s="32">
        <v>72.650000000000006</v>
      </c>
      <c r="F568" s="32">
        <v>72.28</v>
      </c>
      <c r="G568" s="32">
        <v>72.3</v>
      </c>
      <c r="H568" s="6">
        <v>3146500</v>
      </c>
    </row>
    <row r="569" spans="2:8" ht="20" customHeight="1" x14ac:dyDescent="0.35">
      <c r="B569" s="45">
        <v>45107</v>
      </c>
      <c r="C569" s="45" t="s">
        <v>436</v>
      </c>
      <c r="D569" s="32">
        <v>72.5</v>
      </c>
      <c r="E569" s="32">
        <v>72.709999999999994</v>
      </c>
      <c r="F569" s="32">
        <v>72.430000000000007</v>
      </c>
      <c r="G569" s="32">
        <v>72.69</v>
      </c>
      <c r="H569" s="6">
        <v>5611600</v>
      </c>
    </row>
    <row r="570" spans="2:8" ht="20" customHeight="1" x14ac:dyDescent="0.35">
      <c r="B570" s="45">
        <v>45106</v>
      </c>
      <c r="C570" s="45" t="s">
        <v>436</v>
      </c>
      <c r="D570" s="32">
        <v>72.48</v>
      </c>
      <c r="E570" s="32">
        <v>72.510000000000005</v>
      </c>
      <c r="F570" s="32">
        <v>72.319999999999993</v>
      </c>
      <c r="G570" s="32">
        <v>72.44</v>
      </c>
      <c r="H570" s="6">
        <v>5803000</v>
      </c>
    </row>
    <row r="571" spans="2:8" ht="20" customHeight="1" x14ac:dyDescent="0.35">
      <c r="B571" s="45">
        <v>45105</v>
      </c>
      <c r="C571" s="45" t="s">
        <v>436</v>
      </c>
      <c r="D571" s="32">
        <v>72.86</v>
      </c>
      <c r="E571" s="32">
        <v>73</v>
      </c>
      <c r="F571" s="32">
        <v>72.739999999999995</v>
      </c>
      <c r="G571" s="32">
        <v>72.989999999999995</v>
      </c>
      <c r="H571" s="6">
        <v>5517200</v>
      </c>
    </row>
    <row r="572" spans="2:8" ht="20" customHeight="1" x14ac:dyDescent="0.35">
      <c r="B572" s="45">
        <v>45104</v>
      </c>
      <c r="C572" s="45" t="s">
        <v>436</v>
      </c>
      <c r="D572" s="32">
        <v>72.92</v>
      </c>
      <c r="E572" s="32">
        <v>73.03</v>
      </c>
      <c r="F572" s="32">
        <v>72.67</v>
      </c>
      <c r="G572" s="32">
        <v>72.760000000000005</v>
      </c>
      <c r="H572" s="6">
        <v>4816100</v>
      </c>
    </row>
    <row r="573" spans="2:8" ht="20" customHeight="1" x14ac:dyDescent="0.35">
      <c r="B573" s="45">
        <v>45103</v>
      </c>
      <c r="C573" s="45" t="s">
        <v>436</v>
      </c>
      <c r="D573" s="32">
        <v>72.91</v>
      </c>
      <c r="E573" s="32">
        <v>72.98</v>
      </c>
      <c r="F573" s="32">
        <v>72.83</v>
      </c>
      <c r="G573" s="32">
        <v>72.900000000000006</v>
      </c>
      <c r="H573" s="6">
        <v>6287800</v>
      </c>
    </row>
    <row r="574" spans="2:8" ht="20" customHeight="1" x14ac:dyDescent="0.35">
      <c r="B574" s="45">
        <v>45100</v>
      </c>
      <c r="C574" s="45" t="s">
        <v>436</v>
      </c>
      <c r="D574" s="32">
        <v>72.98</v>
      </c>
      <c r="E574" s="32">
        <v>72.989999999999995</v>
      </c>
      <c r="F574" s="32">
        <v>72.69</v>
      </c>
      <c r="G574" s="32">
        <v>72.81</v>
      </c>
      <c r="H574" s="6">
        <v>4160000</v>
      </c>
    </row>
    <row r="575" spans="2:8" ht="20" customHeight="1" x14ac:dyDescent="0.35">
      <c r="B575" s="45">
        <v>45099</v>
      </c>
      <c r="C575" s="45" t="s">
        <v>436</v>
      </c>
      <c r="D575" s="32">
        <v>72.73</v>
      </c>
      <c r="E575" s="32">
        <v>72.84</v>
      </c>
      <c r="F575" s="32">
        <v>72.53</v>
      </c>
      <c r="G575" s="32">
        <v>72.599999999999994</v>
      </c>
      <c r="H575" s="6">
        <v>3975500</v>
      </c>
    </row>
    <row r="576" spans="2:8" ht="20" customHeight="1" x14ac:dyDescent="0.35">
      <c r="B576" s="45">
        <v>45098</v>
      </c>
      <c r="C576" s="45" t="s">
        <v>436</v>
      </c>
      <c r="D576" s="32">
        <v>72.69</v>
      </c>
      <c r="E576" s="32">
        <v>72.989999999999995</v>
      </c>
      <c r="F576" s="32">
        <v>72.58</v>
      </c>
      <c r="G576" s="32">
        <v>72.95</v>
      </c>
      <c r="H576" s="6">
        <v>3678700</v>
      </c>
    </row>
    <row r="577" spans="2:8" ht="20" customHeight="1" x14ac:dyDescent="0.35">
      <c r="B577" s="45">
        <v>45097</v>
      </c>
      <c r="C577" s="45" t="s">
        <v>436</v>
      </c>
      <c r="D577" s="32">
        <v>72.78</v>
      </c>
      <c r="E577" s="32">
        <v>72.95</v>
      </c>
      <c r="F577" s="32">
        <v>72.77</v>
      </c>
      <c r="G577" s="32">
        <v>72.83</v>
      </c>
      <c r="H577" s="6">
        <v>4921700</v>
      </c>
    </row>
    <row r="578" spans="2:8" ht="20" customHeight="1" x14ac:dyDescent="0.35">
      <c r="B578" s="45">
        <v>45093</v>
      </c>
      <c r="C578" s="45" t="s">
        <v>436</v>
      </c>
      <c r="D578" s="32">
        <v>72.680000000000007</v>
      </c>
      <c r="E578" s="32">
        <v>72.83</v>
      </c>
      <c r="F578" s="32">
        <v>72.540000000000006</v>
      </c>
      <c r="G578" s="32">
        <v>72.73</v>
      </c>
      <c r="H578" s="6">
        <v>3905300</v>
      </c>
    </row>
    <row r="579" spans="2:8" ht="20" customHeight="1" x14ac:dyDescent="0.35">
      <c r="B579" s="45">
        <v>45092</v>
      </c>
      <c r="C579" s="45" t="s">
        <v>436</v>
      </c>
      <c r="D579" s="32">
        <v>72.760000000000005</v>
      </c>
      <c r="E579" s="32">
        <v>72.91</v>
      </c>
      <c r="F579" s="32">
        <v>72.67</v>
      </c>
      <c r="G579" s="32">
        <v>72.89</v>
      </c>
      <c r="H579" s="6">
        <v>5061200</v>
      </c>
    </row>
    <row r="580" spans="2:8" ht="20" customHeight="1" x14ac:dyDescent="0.35">
      <c r="B580" s="45">
        <v>45091</v>
      </c>
      <c r="C580" s="45" t="s">
        <v>436</v>
      </c>
      <c r="D580" s="32">
        <v>72.5</v>
      </c>
      <c r="E580" s="32">
        <v>72.61</v>
      </c>
      <c r="F580" s="32">
        <v>72.2</v>
      </c>
      <c r="G580" s="32">
        <v>72.44</v>
      </c>
      <c r="H580" s="6">
        <v>5986200</v>
      </c>
    </row>
    <row r="581" spans="2:8" ht="20" customHeight="1" x14ac:dyDescent="0.35">
      <c r="B581" s="45">
        <v>45090</v>
      </c>
      <c r="C581" s="45" t="s">
        <v>436</v>
      </c>
      <c r="D581" s="32">
        <v>72.86</v>
      </c>
      <c r="E581" s="32">
        <v>72.92</v>
      </c>
      <c r="F581" s="32">
        <v>72.31</v>
      </c>
      <c r="G581" s="32">
        <v>72.38</v>
      </c>
      <c r="H581" s="6">
        <v>4302500</v>
      </c>
    </row>
    <row r="582" spans="2:8" ht="20" customHeight="1" x14ac:dyDescent="0.35">
      <c r="B582" s="45">
        <v>45089</v>
      </c>
      <c r="C582" s="45" t="s">
        <v>436</v>
      </c>
      <c r="D582" s="32">
        <v>72.63</v>
      </c>
      <c r="E582" s="32">
        <v>72.709999999999994</v>
      </c>
      <c r="F582" s="32">
        <v>72.41</v>
      </c>
      <c r="G582" s="32">
        <v>72.7</v>
      </c>
      <c r="H582" s="6">
        <v>4632800</v>
      </c>
    </row>
    <row r="583" spans="2:8" ht="20" customHeight="1" x14ac:dyDescent="0.35">
      <c r="B583" s="45">
        <v>45086</v>
      </c>
      <c r="C583" s="45" t="s">
        <v>436</v>
      </c>
      <c r="D583" s="32">
        <v>72.540000000000006</v>
      </c>
      <c r="E583" s="32">
        <v>72.650000000000006</v>
      </c>
      <c r="F583" s="32">
        <v>72.45</v>
      </c>
      <c r="G583" s="32">
        <v>72.55</v>
      </c>
      <c r="H583" s="6">
        <v>12690400</v>
      </c>
    </row>
    <row r="584" spans="2:8" ht="20" customHeight="1" x14ac:dyDescent="0.35">
      <c r="B584" s="45">
        <v>45085</v>
      </c>
      <c r="C584" s="45" t="s">
        <v>436</v>
      </c>
      <c r="D584" s="32">
        <v>72.430000000000007</v>
      </c>
      <c r="E584" s="32">
        <v>72.739999999999995</v>
      </c>
      <c r="F584" s="32">
        <v>72.42</v>
      </c>
      <c r="G584" s="32">
        <v>72.7</v>
      </c>
      <c r="H584" s="6">
        <v>3567600</v>
      </c>
    </row>
    <row r="585" spans="2:8" ht="20" customHeight="1" x14ac:dyDescent="0.35">
      <c r="B585" s="45">
        <v>45084</v>
      </c>
      <c r="C585" s="45" t="s">
        <v>436</v>
      </c>
      <c r="D585" s="32">
        <v>72.7</v>
      </c>
      <c r="E585" s="32">
        <v>72.760000000000005</v>
      </c>
      <c r="F585" s="32">
        <v>72.290000000000006</v>
      </c>
      <c r="G585" s="32">
        <v>72.34</v>
      </c>
      <c r="H585" s="6">
        <v>4326500</v>
      </c>
    </row>
    <row r="586" spans="2:8" ht="20" customHeight="1" x14ac:dyDescent="0.35">
      <c r="B586" s="45">
        <v>45083</v>
      </c>
      <c r="C586" s="45" t="s">
        <v>436</v>
      </c>
      <c r="D586" s="32">
        <v>72.69</v>
      </c>
      <c r="E586" s="32">
        <v>72.760000000000005</v>
      </c>
      <c r="F586" s="32">
        <v>72.53</v>
      </c>
      <c r="G586" s="32">
        <v>72.75</v>
      </c>
      <c r="H586" s="6">
        <v>5001900</v>
      </c>
    </row>
    <row r="587" spans="2:8" ht="20" customHeight="1" x14ac:dyDescent="0.35">
      <c r="B587" s="45">
        <v>45082</v>
      </c>
      <c r="C587" s="45" t="s">
        <v>436</v>
      </c>
      <c r="D587" s="32">
        <v>72.489999999999995</v>
      </c>
      <c r="E587" s="32">
        <v>72.849999999999994</v>
      </c>
      <c r="F587" s="32">
        <v>72.42</v>
      </c>
      <c r="G587" s="32">
        <v>72.650000000000006</v>
      </c>
      <c r="H587" s="6">
        <v>4674600</v>
      </c>
    </row>
    <row r="588" spans="2:8" ht="20" customHeight="1" x14ac:dyDescent="0.35">
      <c r="B588" s="45">
        <v>45079</v>
      </c>
      <c r="C588" s="45" t="s">
        <v>436</v>
      </c>
      <c r="D588" s="32">
        <v>73.010000000000005</v>
      </c>
      <c r="E588" s="32">
        <v>73.02</v>
      </c>
      <c r="F588" s="32">
        <v>72.64</v>
      </c>
      <c r="G588" s="32">
        <v>72.64</v>
      </c>
      <c r="H588" s="6">
        <v>4595500</v>
      </c>
    </row>
    <row r="589" spans="2:8" ht="20" customHeight="1" x14ac:dyDescent="0.35">
      <c r="B589" s="45">
        <v>45078</v>
      </c>
      <c r="C589" s="45" t="s">
        <v>436</v>
      </c>
      <c r="D589" s="32">
        <v>73.05</v>
      </c>
      <c r="E589" s="32">
        <v>73.19</v>
      </c>
      <c r="F589" s="32">
        <v>72.97</v>
      </c>
      <c r="G589" s="32">
        <v>73.05</v>
      </c>
      <c r="H589" s="6">
        <v>3984000</v>
      </c>
    </row>
    <row r="590" spans="2:8" ht="20" customHeight="1" x14ac:dyDescent="0.35">
      <c r="B590" s="45">
        <v>45077</v>
      </c>
      <c r="C590" s="45" t="s">
        <v>436</v>
      </c>
      <c r="D590" s="32">
        <v>72.81</v>
      </c>
      <c r="E590" s="32">
        <v>73.13</v>
      </c>
      <c r="F590" s="32">
        <v>72.760000000000005</v>
      </c>
      <c r="G590" s="32">
        <v>73.040000000000006</v>
      </c>
      <c r="H590" s="6">
        <v>4898400</v>
      </c>
    </row>
    <row r="591" spans="2:8" ht="20" customHeight="1" x14ac:dyDescent="0.35">
      <c r="B591" s="45">
        <v>45076</v>
      </c>
      <c r="C591" s="45" t="s">
        <v>436</v>
      </c>
      <c r="D591" s="32">
        <v>72.55</v>
      </c>
      <c r="E591" s="32">
        <v>72.8</v>
      </c>
      <c r="F591" s="32">
        <v>72.52</v>
      </c>
      <c r="G591" s="32">
        <v>72.8</v>
      </c>
      <c r="H591" s="6">
        <v>3533000</v>
      </c>
    </row>
    <row r="592" spans="2:8" ht="20" customHeight="1" x14ac:dyDescent="0.35">
      <c r="B592" s="45">
        <v>45072</v>
      </c>
      <c r="C592" s="45" t="s">
        <v>436</v>
      </c>
      <c r="D592" s="32">
        <v>72.16</v>
      </c>
      <c r="E592" s="32">
        <v>72.33</v>
      </c>
      <c r="F592" s="32">
        <v>72.069999999999993</v>
      </c>
      <c r="G592" s="32">
        <v>72.319999999999993</v>
      </c>
      <c r="H592" s="6">
        <v>3783100</v>
      </c>
    </row>
    <row r="593" spans="2:8" ht="20" customHeight="1" x14ac:dyDescent="0.35">
      <c r="B593" s="45">
        <v>45071</v>
      </c>
      <c r="C593" s="45" t="s">
        <v>436</v>
      </c>
      <c r="D593" s="32">
        <v>72.459999999999994</v>
      </c>
      <c r="E593" s="32">
        <v>72.489999999999995</v>
      </c>
      <c r="F593" s="32">
        <v>72.2</v>
      </c>
      <c r="G593" s="32">
        <v>72.23</v>
      </c>
      <c r="H593" s="6">
        <v>4012300</v>
      </c>
    </row>
    <row r="594" spans="2:8" ht="20" customHeight="1" x14ac:dyDescent="0.35">
      <c r="B594" s="45">
        <v>45070</v>
      </c>
      <c r="C594" s="45" t="s">
        <v>436</v>
      </c>
      <c r="D594" s="32">
        <v>72.739999999999995</v>
      </c>
      <c r="E594" s="32">
        <v>72.760000000000005</v>
      </c>
      <c r="F594" s="32">
        <v>72.489999999999995</v>
      </c>
      <c r="G594" s="32">
        <v>72.5</v>
      </c>
      <c r="H594" s="6">
        <v>4245100</v>
      </c>
    </row>
    <row r="595" spans="2:8" ht="20" customHeight="1" x14ac:dyDescent="0.35">
      <c r="B595" s="45">
        <v>45069</v>
      </c>
      <c r="C595" s="45" t="s">
        <v>436</v>
      </c>
      <c r="D595" s="32">
        <v>72.56</v>
      </c>
      <c r="E595" s="32">
        <v>72.78</v>
      </c>
      <c r="F595" s="32">
        <v>72.48</v>
      </c>
      <c r="G595" s="32">
        <v>72.7</v>
      </c>
      <c r="H595" s="6">
        <v>4561100</v>
      </c>
    </row>
    <row r="596" spans="2:8" ht="20" customHeight="1" x14ac:dyDescent="0.35">
      <c r="B596" s="45">
        <v>45068</v>
      </c>
      <c r="C596" s="45" t="s">
        <v>436</v>
      </c>
      <c r="D596" s="32">
        <v>72.709999999999994</v>
      </c>
      <c r="E596" s="32">
        <v>72.88</v>
      </c>
      <c r="F596" s="32">
        <v>72.61</v>
      </c>
      <c r="G596" s="32">
        <v>72.650000000000006</v>
      </c>
      <c r="H596" s="6">
        <v>5294900</v>
      </c>
    </row>
    <row r="597" spans="2:8" ht="20" customHeight="1" x14ac:dyDescent="0.35">
      <c r="B597" s="45">
        <v>45065</v>
      </c>
      <c r="C597" s="45" t="s">
        <v>436</v>
      </c>
      <c r="D597" s="32">
        <v>72.72</v>
      </c>
      <c r="E597" s="32">
        <v>72.94</v>
      </c>
      <c r="F597" s="32">
        <v>72.61</v>
      </c>
      <c r="G597" s="32">
        <v>72.67</v>
      </c>
      <c r="H597" s="6">
        <v>4166800</v>
      </c>
    </row>
    <row r="598" spans="2:8" ht="20" customHeight="1" x14ac:dyDescent="0.35">
      <c r="B598" s="45">
        <v>45064</v>
      </c>
      <c r="C598" s="45" t="s">
        <v>436</v>
      </c>
      <c r="D598" s="32">
        <v>73.010000000000005</v>
      </c>
      <c r="E598" s="32">
        <v>73.010000000000005</v>
      </c>
      <c r="F598" s="32">
        <v>72.83</v>
      </c>
      <c r="G598" s="32">
        <v>72.87</v>
      </c>
      <c r="H598" s="6">
        <v>3530000</v>
      </c>
    </row>
    <row r="599" spans="2:8" ht="20" customHeight="1" x14ac:dyDescent="0.35">
      <c r="B599" s="45">
        <v>45063</v>
      </c>
      <c r="C599" s="45" t="s">
        <v>436</v>
      </c>
      <c r="D599" s="32">
        <v>73.38</v>
      </c>
      <c r="E599" s="32">
        <v>73.39</v>
      </c>
      <c r="F599" s="32">
        <v>73.12</v>
      </c>
      <c r="G599" s="32">
        <v>73.17</v>
      </c>
      <c r="H599" s="6">
        <v>4574400</v>
      </c>
    </row>
    <row r="600" spans="2:8" ht="20" customHeight="1" x14ac:dyDescent="0.35">
      <c r="B600" s="45">
        <v>45062</v>
      </c>
      <c r="C600" s="45" t="s">
        <v>436</v>
      </c>
      <c r="D600" s="32">
        <v>73.27</v>
      </c>
      <c r="E600" s="32">
        <v>73.319999999999993</v>
      </c>
      <c r="F600" s="32">
        <v>73.16</v>
      </c>
      <c r="G600" s="32">
        <v>73.3</v>
      </c>
      <c r="H600" s="6">
        <v>3818500</v>
      </c>
    </row>
    <row r="601" spans="2:8" ht="20" customHeight="1" x14ac:dyDescent="0.35">
      <c r="B601" s="45">
        <v>45061</v>
      </c>
      <c r="C601" s="45" t="s">
        <v>436</v>
      </c>
      <c r="D601" s="32">
        <v>73.52</v>
      </c>
      <c r="E601" s="32">
        <v>73.53</v>
      </c>
      <c r="F601" s="32">
        <v>73.430000000000007</v>
      </c>
      <c r="G601" s="32">
        <v>73.48</v>
      </c>
      <c r="H601" s="6">
        <v>3268600</v>
      </c>
    </row>
    <row r="602" spans="2:8" ht="20" customHeight="1" x14ac:dyDescent="0.35">
      <c r="B602" s="45">
        <v>45058</v>
      </c>
      <c r="C602" s="45" t="s">
        <v>436</v>
      </c>
      <c r="D602" s="32">
        <v>74.010000000000005</v>
      </c>
      <c r="E602" s="32">
        <v>74.06</v>
      </c>
      <c r="F602" s="32">
        <v>73.67</v>
      </c>
      <c r="G602" s="32">
        <v>73.67</v>
      </c>
      <c r="H602" s="6">
        <v>2970500</v>
      </c>
    </row>
    <row r="603" spans="2:8" ht="20" customHeight="1" x14ac:dyDescent="0.35">
      <c r="B603" s="45">
        <v>45057</v>
      </c>
      <c r="C603" s="45" t="s">
        <v>436</v>
      </c>
      <c r="D603" s="32">
        <v>74.180000000000007</v>
      </c>
      <c r="E603" s="32">
        <v>74.239999999999995</v>
      </c>
      <c r="F603" s="32">
        <v>74.02</v>
      </c>
      <c r="G603" s="32">
        <v>74.06</v>
      </c>
      <c r="H603" s="6">
        <v>4745900</v>
      </c>
    </row>
    <row r="604" spans="2:8" ht="20" customHeight="1" x14ac:dyDescent="0.35">
      <c r="B604" s="45">
        <v>45056</v>
      </c>
      <c r="C604" s="45" t="s">
        <v>436</v>
      </c>
      <c r="D604" s="32">
        <v>73.680000000000007</v>
      </c>
      <c r="E604" s="32">
        <v>73.88</v>
      </c>
      <c r="F604" s="32">
        <v>73.650000000000006</v>
      </c>
      <c r="G604" s="32">
        <v>73.819999999999993</v>
      </c>
      <c r="H604" s="6">
        <v>5291800</v>
      </c>
    </row>
    <row r="605" spans="2:8" ht="20" customHeight="1" x14ac:dyDescent="0.35">
      <c r="B605" s="45">
        <v>45055</v>
      </c>
      <c r="C605" s="45" t="s">
        <v>436</v>
      </c>
      <c r="D605" s="32">
        <v>73.430000000000007</v>
      </c>
      <c r="E605" s="32">
        <v>73.5</v>
      </c>
      <c r="F605" s="32">
        <v>73.36</v>
      </c>
      <c r="G605" s="32">
        <v>73.37</v>
      </c>
      <c r="H605" s="6">
        <v>3827700</v>
      </c>
    </row>
    <row r="606" spans="2:8" ht="20" customHeight="1" x14ac:dyDescent="0.35">
      <c r="B606" s="45">
        <v>45054</v>
      </c>
      <c r="C606" s="45" t="s">
        <v>436</v>
      </c>
      <c r="D606" s="32">
        <v>73.5</v>
      </c>
      <c r="E606" s="32">
        <v>73.61</v>
      </c>
      <c r="F606" s="32">
        <v>73.42</v>
      </c>
      <c r="G606" s="32">
        <v>73.45</v>
      </c>
      <c r="H606" s="6">
        <v>9895900</v>
      </c>
    </row>
    <row r="607" spans="2:8" ht="20" customHeight="1" x14ac:dyDescent="0.35">
      <c r="B607" s="45">
        <v>45051</v>
      </c>
      <c r="C607" s="45" t="s">
        <v>436</v>
      </c>
      <c r="D607" s="32">
        <v>73.81</v>
      </c>
      <c r="E607" s="32">
        <v>73.86</v>
      </c>
      <c r="F607" s="32">
        <v>73.680000000000007</v>
      </c>
      <c r="G607" s="32">
        <v>73.8</v>
      </c>
      <c r="H607" s="6">
        <v>3143200</v>
      </c>
    </row>
    <row r="608" spans="2:8" ht="20" customHeight="1" x14ac:dyDescent="0.35">
      <c r="B608" s="45">
        <v>45050</v>
      </c>
      <c r="C608" s="45" t="s">
        <v>436</v>
      </c>
      <c r="D608" s="32">
        <v>73.92</v>
      </c>
      <c r="E608" s="32">
        <v>74.38</v>
      </c>
      <c r="F608" s="32">
        <v>73.900000000000006</v>
      </c>
      <c r="G608" s="32">
        <v>74.069999999999993</v>
      </c>
      <c r="H608" s="6">
        <v>11535800</v>
      </c>
    </row>
    <row r="609" spans="2:8" ht="20" customHeight="1" x14ac:dyDescent="0.35">
      <c r="B609" s="45">
        <v>45049</v>
      </c>
      <c r="C609" s="45" t="s">
        <v>436</v>
      </c>
      <c r="D609" s="32">
        <v>74.02</v>
      </c>
      <c r="E609" s="32">
        <v>74.180000000000007</v>
      </c>
      <c r="F609" s="32">
        <v>73.86</v>
      </c>
      <c r="G609" s="32">
        <v>74.17</v>
      </c>
      <c r="H609" s="6">
        <v>4205600</v>
      </c>
    </row>
    <row r="610" spans="2:8" ht="20" customHeight="1" x14ac:dyDescent="0.35">
      <c r="B610" s="45">
        <v>45048</v>
      </c>
      <c r="C610" s="45" t="s">
        <v>436</v>
      </c>
      <c r="D610" s="32">
        <v>73.33</v>
      </c>
      <c r="E610" s="32">
        <v>73.87</v>
      </c>
      <c r="F610" s="32">
        <v>73.319999999999993</v>
      </c>
      <c r="G610" s="32">
        <v>73.86</v>
      </c>
      <c r="H610" s="6">
        <v>4825100</v>
      </c>
    </row>
    <row r="611" spans="2:8" ht="20" customHeight="1" x14ac:dyDescent="0.35">
      <c r="B611" s="45">
        <v>45047</v>
      </c>
      <c r="C611" s="45" t="s">
        <v>436</v>
      </c>
      <c r="D611" s="32">
        <v>73.599999999999994</v>
      </c>
      <c r="E611" s="32">
        <v>73.66</v>
      </c>
      <c r="F611" s="32">
        <v>73.06</v>
      </c>
      <c r="G611" s="32">
        <v>73.14</v>
      </c>
      <c r="H611" s="6">
        <v>4546500</v>
      </c>
    </row>
    <row r="612" spans="2:8" ht="20" customHeight="1" x14ac:dyDescent="0.35">
      <c r="B612" s="45">
        <v>45044</v>
      </c>
      <c r="C612" s="45" t="s">
        <v>436</v>
      </c>
      <c r="D612" s="32">
        <v>74.03</v>
      </c>
      <c r="E612" s="32">
        <v>74.099999999999994</v>
      </c>
      <c r="F612" s="32">
        <v>73.89</v>
      </c>
      <c r="G612" s="32">
        <v>74.08</v>
      </c>
      <c r="H612" s="6">
        <v>4469100</v>
      </c>
    </row>
    <row r="613" spans="2:8" ht="20" customHeight="1" x14ac:dyDescent="0.35">
      <c r="B613" s="45">
        <v>45043</v>
      </c>
      <c r="C613" s="45" t="s">
        <v>436</v>
      </c>
      <c r="D613" s="32">
        <v>73.81</v>
      </c>
      <c r="E613" s="32">
        <v>73.83</v>
      </c>
      <c r="F613" s="32">
        <v>73.63</v>
      </c>
      <c r="G613" s="32">
        <v>73.67</v>
      </c>
      <c r="H613" s="6">
        <v>3078100</v>
      </c>
    </row>
    <row r="614" spans="2:8" ht="20" customHeight="1" x14ac:dyDescent="0.35">
      <c r="B614" s="45">
        <v>45042</v>
      </c>
      <c r="C614" s="45" t="s">
        <v>436</v>
      </c>
      <c r="D614" s="32">
        <v>74.209999999999994</v>
      </c>
      <c r="E614" s="32">
        <v>74.28</v>
      </c>
      <c r="F614" s="32">
        <v>73.900000000000006</v>
      </c>
      <c r="G614" s="32">
        <v>73.989999999999995</v>
      </c>
      <c r="H614" s="6">
        <v>5819900</v>
      </c>
    </row>
    <row r="615" spans="2:8" ht="20" customHeight="1" x14ac:dyDescent="0.35">
      <c r="B615" s="45">
        <v>45041</v>
      </c>
      <c r="C615" s="45" t="s">
        <v>436</v>
      </c>
      <c r="D615" s="32">
        <v>74.06</v>
      </c>
      <c r="E615" s="32">
        <v>74.290000000000006</v>
      </c>
      <c r="F615" s="32">
        <v>74.06</v>
      </c>
      <c r="G615" s="32">
        <v>74.25</v>
      </c>
      <c r="H615" s="6">
        <v>3508100</v>
      </c>
    </row>
    <row r="616" spans="2:8" ht="20" customHeight="1" x14ac:dyDescent="0.35">
      <c r="B616" s="45">
        <v>45040</v>
      </c>
      <c r="C616" s="45" t="s">
        <v>436</v>
      </c>
      <c r="D616" s="32">
        <v>73.62</v>
      </c>
      <c r="E616" s="32">
        <v>73.8</v>
      </c>
      <c r="F616" s="32">
        <v>73.62</v>
      </c>
      <c r="G616" s="32">
        <v>73.77</v>
      </c>
      <c r="H616" s="6">
        <v>2993000</v>
      </c>
    </row>
    <row r="617" spans="2:8" ht="20" customHeight="1" x14ac:dyDescent="0.35">
      <c r="B617" s="45">
        <v>45037</v>
      </c>
      <c r="C617" s="45" t="s">
        <v>436</v>
      </c>
      <c r="D617" s="32">
        <v>73.73</v>
      </c>
      <c r="E617" s="32">
        <v>73.77</v>
      </c>
      <c r="F617" s="32">
        <v>73.430000000000007</v>
      </c>
      <c r="G617" s="32">
        <v>73.48</v>
      </c>
      <c r="H617" s="6">
        <v>3371600</v>
      </c>
    </row>
    <row r="618" spans="2:8" ht="20" customHeight="1" x14ac:dyDescent="0.35">
      <c r="B618" s="45">
        <v>45036</v>
      </c>
      <c r="C618" s="45" t="s">
        <v>436</v>
      </c>
      <c r="D618" s="32">
        <v>73.5</v>
      </c>
      <c r="E618" s="32">
        <v>73.61</v>
      </c>
      <c r="F618" s="32">
        <v>73.489999999999995</v>
      </c>
      <c r="G618" s="32">
        <v>73.61</v>
      </c>
      <c r="H618" s="6">
        <v>3605400</v>
      </c>
    </row>
    <row r="619" spans="2:8" ht="20" customHeight="1" x14ac:dyDescent="0.35">
      <c r="B619" s="45">
        <v>45035</v>
      </c>
      <c r="C619" s="45" t="s">
        <v>436</v>
      </c>
      <c r="D619" s="32">
        <v>73.290000000000006</v>
      </c>
      <c r="E619" s="32">
        <v>73.319999999999993</v>
      </c>
      <c r="F619" s="32">
        <v>73.150000000000006</v>
      </c>
      <c r="G619" s="32">
        <v>73.290000000000006</v>
      </c>
      <c r="H619" s="6">
        <v>4611000</v>
      </c>
    </row>
    <row r="620" spans="2:8" ht="20" customHeight="1" x14ac:dyDescent="0.35">
      <c r="B620" s="45">
        <v>45034</v>
      </c>
      <c r="C620" s="45" t="s">
        <v>436</v>
      </c>
      <c r="D620" s="32">
        <v>73.31</v>
      </c>
      <c r="E620" s="32">
        <v>73.489999999999995</v>
      </c>
      <c r="F620" s="32">
        <v>73.290000000000006</v>
      </c>
      <c r="G620" s="32">
        <v>73.39</v>
      </c>
      <c r="H620" s="6">
        <v>3728400</v>
      </c>
    </row>
    <row r="621" spans="2:8" ht="20" customHeight="1" x14ac:dyDescent="0.35">
      <c r="B621" s="45">
        <v>45033</v>
      </c>
      <c r="C621" s="45" t="s">
        <v>436</v>
      </c>
      <c r="D621" s="32">
        <v>73.45</v>
      </c>
      <c r="E621" s="32">
        <v>73.48</v>
      </c>
      <c r="F621" s="32">
        <v>73.260000000000005</v>
      </c>
      <c r="G621" s="32">
        <v>73.28</v>
      </c>
      <c r="H621" s="6">
        <v>5085500</v>
      </c>
    </row>
    <row r="622" spans="2:8" ht="20" customHeight="1" x14ac:dyDescent="0.35">
      <c r="B622" s="45">
        <v>45030</v>
      </c>
      <c r="C622" s="45" t="s">
        <v>436</v>
      </c>
      <c r="D622" s="32">
        <v>73.75</v>
      </c>
      <c r="E622" s="32">
        <v>73.8</v>
      </c>
      <c r="F622" s="32">
        <v>73.61</v>
      </c>
      <c r="G622" s="32">
        <v>73.680000000000007</v>
      </c>
      <c r="H622" s="6">
        <v>4349600</v>
      </c>
    </row>
    <row r="623" spans="2:8" ht="20" customHeight="1" x14ac:dyDescent="0.35">
      <c r="B623" s="45">
        <v>45029</v>
      </c>
      <c r="C623" s="45" t="s">
        <v>436</v>
      </c>
      <c r="D623" s="32">
        <v>74.209999999999994</v>
      </c>
      <c r="E623" s="32">
        <v>74.290000000000006</v>
      </c>
      <c r="F623" s="32">
        <v>73.95</v>
      </c>
      <c r="G623" s="32">
        <v>74.010000000000005</v>
      </c>
      <c r="H623" s="6">
        <v>5012700</v>
      </c>
    </row>
    <row r="624" spans="2:8" ht="20" customHeight="1" x14ac:dyDescent="0.35">
      <c r="B624" s="45">
        <v>45028</v>
      </c>
      <c r="C624" s="45" t="s">
        <v>436</v>
      </c>
      <c r="D624" s="32">
        <v>74.260000000000005</v>
      </c>
      <c r="E624" s="32">
        <v>74.260000000000005</v>
      </c>
      <c r="F624" s="32">
        <v>73.849999999999994</v>
      </c>
      <c r="G624" s="32">
        <v>74.05</v>
      </c>
      <c r="H624" s="6">
        <v>4134800</v>
      </c>
    </row>
    <row r="625" spans="2:8" ht="20" customHeight="1" x14ac:dyDescent="0.35">
      <c r="B625" s="45">
        <v>45027</v>
      </c>
      <c r="C625" s="45" t="s">
        <v>436</v>
      </c>
      <c r="D625" s="32">
        <v>74.02</v>
      </c>
      <c r="E625" s="32">
        <v>74.03</v>
      </c>
      <c r="F625" s="32">
        <v>73.81</v>
      </c>
      <c r="G625" s="32">
        <v>73.97</v>
      </c>
      <c r="H625" s="6">
        <v>4401600</v>
      </c>
    </row>
    <row r="626" spans="2:8" ht="20" customHeight="1" x14ac:dyDescent="0.35">
      <c r="B626" s="45">
        <v>45026</v>
      </c>
      <c r="C626" s="45" t="s">
        <v>436</v>
      </c>
      <c r="D626" s="32">
        <v>74.03</v>
      </c>
      <c r="E626" s="32">
        <v>74.05</v>
      </c>
      <c r="F626" s="32">
        <v>73.81</v>
      </c>
      <c r="G626" s="32">
        <v>73.94</v>
      </c>
      <c r="H626" s="6">
        <v>4224300</v>
      </c>
    </row>
    <row r="627" spans="2:8" ht="20" customHeight="1" x14ac:dyDescent="0.35">
      <c r="B627" s="45">
        <v>45022</v>
      </c>
      <c r="C627" s="45" t="s">
        <v>436</v>
      </c>
      <c r="D627" s="32">
        <v>74.510000000000005</v>
      </c>
      <c r="E627" s="32">
        <v>74.599999999999994</v>
      </c>
      <c r="F627" s="32">
        <v>74.42</v>
      </c>
      <c r="G627" s="32">
        <v>74.44</v>
      </c>
      <c r="H627" s="6">
        <v>4381700</v>
      </c>
    </row>
    <row r="628" spans="2:8" ht="20" customHeight="1" x14ac:dyDescent="0.35">
      <c r="B628" s="45">
        <v>45021</v>
      </c>
      <c r="C628" s="45" t="s">
        <v>436</v>
      </c>
      <c r="D628" s="32">
        <v>74.45</v>
      </c>
      <c r="E628" s="32">
        <v>74.900000000000006</v>
      </c>
      <c r="F628" s="32">
        <v>74.38</v>
      </c>
      <c r="G628" s="32">
        <v>74.459999999999994</v>
      </c>
      <c r="H628" s="6">
        <v>4345900</v>
      </c>
    </row>
    <row r="629" spans="2:8" ht="20" customHeight="1" x14ac:dyDescent="0.35">
      <c r="B629" s="45">
        <v>45020</v>
      </c>
      <c r="C629" s="45" t="s">
        <v>436</v>
      </c>
      <c r="D629" s="32">
        <v>73.760000000000005</v>
      </c>
      <c r="E629" s="32">
        <v>74.319999999999993</v>
      </c>
      <c r="F629" s="32">
        <v>73.72</v>
      </c>
      <c r="G629" s="32">
        <v>74.260000000000005</v>
      </c>
      <c r="H629" s="6">
        <v>4126700</v>
      </c>
    </row>
    <row r="630" spans="2:8" ht="20" customHeight="1" x14ac:dyDescent="0.35">
      <c r="B630" s="45">
        <v>45019</v>
      </c>
      <c r="C630" s="45" t="s">
        <v>436</v>
      </c>
      <c r="D630" s="32">
        <v>73.58</v>
      </c>
      <c r="E630" s="32">
        <v>73.989999999999995</v>
      </c>
      <c r="F630" s="32">
        <v>73.52</v>
      </c>
      <c r="G630" s="32">
        <v>73.959999999999994</v>
      </c>
      <c r="H630" s="6">
        <v>5346200</v>
      </c>
    </row>
    <row r="631" spans="2:8" ht="20" customHeight="1" x14ac:dyDescent="0.35">
      <c r="B631" s="45">
        <v>45016</v>
      </c>
      <c r="C631" s="45" t="s">
        <v>436</v>
      </c>
      <c r="D631" s="32">
        <v>73.59</v>
      </c>
      <c r="E631" s="32">
        <v>73.87</v>
      </c>
      <c r="F631" s="32">
        <v>73.47</v>
      </c>
      <c r="G631" s="32">
        <v>73.83</v>
      </c>
      <c r="H631" s="6">
        <v>4549200</v>
      </c>
    </row>
    <row r="632" spans="2:8" ht="20" customHeight="1" x14ac:dyDescent="0.35">
      <c r="B632" s="45">
        <v>45015</v>
      </c>
      <c r="C632" s="45" t="s">
        <v>436</v>
      </c>
      <c r="D632" s="32">
        <v>73.319999999999993</v>
      </c>
      <c r="E632" s="32">
        <v>73.52</v>
      </c>
      <c r="F632" s="32">
        <v>73.319999999999993</v>
      </c>
      <c r="G632" s="32">
        <v>73.45</v>
      </c>
      <c r="H632" s="6">
        <v>3455300</v>
      </c>
    </row>
    <row r="633" spans="2:8" ht="20" customHeight="1" x14ac:dyDescent="0.35">
      <c r="B633" s="45">
        <v>45014</v>
      </c>
      <c r="C633" s="45" t="s">
        <v>436</v>
      </c>
      <c r="D633" s="32">
        <v>73.16</v>
      </c>
      <c r="E633" s="32">
        <v>73.42</v>
      </c>
      <c r="F633" s="32">
        <v>73.150000000000006</v>
      </c>
      <c r="G633" s="32">
        <v>73.349999999999994</v>
      </c>
      <c r="H633" s="6">
        <v>4231300</v>
      </c>
    </row>
    <row r="634" spans="2:8" ht="20" customHeight="1" x14ac:dyDescent="0.35">
      <c r="B634" s="45">
        <v>45013</v>
      </c>
      <c r="C634" s="45" t="s">
        <v>436</v>
      </c>
      <c r="D634" s="32">
        <v>73.260000000000005</v>
      </c>
      <c r="E634" s="32">
        <v>73.37</v>
      </c>
      <c r="F634" s="32">
        <v>73.2</v>
      </c>
      <c r="G634" s="32">
        <v>73.27</v>
      </c>
      <c r="H634" s="6">
        <v>3473300</v>
      </c>
    </row>
    <row r="635" spans="2:8" ht="20" customHeight="1" x14ac:dyDescent="0.35">
      <c r="B635" s="45">
        <v>45012</v>
      </c>
      <c r="C635" s="45" t="s">
        <v>436</v>
      </c>
      <c r="D635" s="32">
        <v>73.599999999999994</v>
      </c>
      <c r="E635" s="32">
        <v>73.73</v>
      </c>
      <c r="F635" s="32">
        <v>73.400000000000006</v>
      </c>
      <c r="G635" s="32">
        <v>73.400000000000006</v>
      </c>
      <c r="H635" s="6">
        <v>5769800</v>
      </c>
    </row>
    <row r="636" spans="2:8" ht="20" customHeight="1" x14ac:dyDescent="0.35">
      <c r="B636" s="45">
        <v>45009</v>
      </c>
      <c r="C636" s="45" t="s">
        <v>436</v>
      </c>
      <c r="D636" s="32">
        <v>74.239999999999995</v>
      </c>
      <c r="E636" s="32">
        <v>74.42</v>
      </c>
      <c r="F636" s="32">
        <v>74.03</v>
      </c>
      <c r="G636" s="32">
        <v>74.17</v>
      </c>
      <c r="H636" s="6">
        <v>4638000</v>
      </c>
    </row>
    <row r="637" spans="2:8" ht="20" customHeight="1" x14ac:dyDescent="0.35">
      <c r="B637" s="45">
        <v>45008</v>
      </c>
      <c r="C637" s="45" t="s">
        <v>436</v>
      </c>
      <c r="D637" s="32">
        <v>73.8</v>
      </c>
      <c r="E637" s="32">
        <v>74.11</v>
      </c>
      <c r="F637" s="32">
        <v>73.680000000000007</v>
      </c>
      <c r="G637" s="32">
        <v>74.02</v>
      </c>
      <c r="H637" s="6">
        <v>5392100</v>
      </c>
    </row>
    <row r="638" spans="2:8" ht="20" customHeight="1" x14ac:dyDescent="0.35">
      <c r="B638" s="45">
        <v>45007</v>
      </c>
      <c r="C638" s="45" t="s">
        <v>436</v>
      </c>
      <c r="D638" s="32">
        <v>73.2</v>
      </c>
      <c r="E638" s="32">
        <v>73.92</v>
      </c>
      <c r="F638" s="32">
        <v>73.069999999999993</v>
      </c>
      <c r="G638" s="32">
        <v>73.849999999999994</v>
      </c>
      <c r="H638" s="6">
        <v>5220500</v>
      </c>
    </row>
    <row r="639" spans="2:8" ht="20" customHeight="1" x14ac:dyDescent="0.35">
      <c r="B639" s="45">
        <v>45006</v>
      </c>
      <c r="C639" s="45" t="s">
        <v>436</v>
      </c>
      <c r="D639" s="32">
        <v>73.2</v>
      </c>
      <c r="E639" s="32">
        <v>73.37</v>
      </c>
      <c r="F639" s="32">
        <v>73.13</v>
      </c>
      <c r="G639" s="32">
        <v>73.2</v>
      </c>
      <c r="H639" s="6">
        <v>3997700</v>
      </c>
    </row>
    <row r="640" spans="2:8" ht="20" customHeight="1" x14ac:dyDescent="0.35">
      <c r="B640" s="45">
        <v>45005</v>
      </c>
      <c r="C640" s="45" t="s">
        <v>436</v>
      </c>
      <c r="D640" s="32">
        <v>73.78</v>
      </c>
      <c r="E640" s="32">
        <v>73.84</v>
      </c>
      <c r="F640" s="32">
        <v>73.36</v>
      </c>
      <c r="G640" s="32">
        <v>73.400000000000006</v>
      </c>
      <c r="H640" s="6">
        <v>6924500</v>
      </c>
    </row>
    <row r="641" spans="2:8" ht="20" customHeight="1" x14ac:dyDescent="0.35">
      <c r="B641" s="45">
        <v>45002</v>
      </c>
      <c r="C641" s="45" t="s">
        <v>436</v>
      </c>
      <c r="D641" s="32">
        <v>73.489999999999995</v>
      </c>
      <c r="E641" s="32">
        <v>73.92</v>
      </c>
      <c r="F641" s="32">
        <v>73.489999999999995</v>
      </c>
      <c r="G641" s="32">
        <v>73.72</v>
      </c>
      <c r="H641" s="6">
        <v>4352700</v>
      </c>
    </row>
    <row r="642" spans="2:8" ht="20" customHeight="1" x14ac:dyDescent="0.35">
      <c r="B642" s="45">
        <v>45001</v>
      </c>
      <c r="C642" s="45" t="s">
        <v>436</v>
      </c>
      <c r="D642" s="32">
        <v>73.83</v>
      </c>
      <c r="E642" s="32">
        <v>73.88</v>
      </c>
      <c r="F642" s="32">
        <v>73.08</v>
      </c>
      <c r="G642" s="32">
        <v>73.19</v>
      </c>
      <c r="H642" s="6">
        <v>6964800</v>
      </c>
    </row>
    <row r="643" spans="2:8" ht="20" customHeight="1" x14ac:dyDescent="0.35">
      <c r="B643" s="45">
        <v>45000</v>
      </c>
      <c r="C643" s="45" t="s">
        <v>436</v>
      </c>
      <c r="D643" s="32">
        <v>73.61</v>
      </c>
      <c r="E643" s="32">
        <v>73.849999999999994</v>
      </c>
      <c r="F643" s="32">
        <v>73.209999999999994</v>
      </c>
      <c r="G643" s="32">
        <v>73.540000000000006</v>
      </c>
      <c r="H643" s="6">
        <v>6677200</v>
      </c>
    </row>
    <row r="644" spans="2:8" ht="20" customHeight="1" x14ac:dyDescent="0.35">
      <c r="B644" s="45">
        <v>44999</v>
      </c>
      <c r="C644" s="45" t="s">
        <v>436</v>
      </c>
      <c r="D644" s="32">
        <v>73</v>
      </c>
      <c r="E644" s="32">
        <v>73.19</v>
      </c>
      <c r="F644" s="32">
        <v>72.66</v>
      </c>
      <c r="G644" s="32">
        <v>72.790000000000006</v>
      </c>
      <c r="H644" s="6">
        <v>5432500</v>
      </c>
    </row>
    <row r="645" spans="2:8" ht="20" customHeight="1" x14ac:dyDescent="0.35">
      <c r="B645" s="45">
        <v>44998</v>
      </c>
      <c r="C645" s="45" t="s">
        <v>436</v>
      </c>
      <c r="D645" s="32">
        <v>73.33</v>
      </c>
      <c r="E645" s="32">
        <v>73.819999999999993</v>
      </c>
      <c r="F645" s="32">
        <v>73.040000000000006</v>
      </c>
      <c r="G645" s="32">
        <v>73.25</v>
      </c>
      <c r="H645" s="6">
        <v>7270500</v>
      </c>
    </row>
    <row r="646" spans="2:8" ht="20" customHeight="1" x14ac:dyDescent="0.35">
      <c r="B646" s="45">
        <v>44995</v>
      </c>
      <c r="C646" s="45" t="s">
        <v>436</v>
      </c>
      <c r="D646" s="32">
        <v>72.510000000000005</v>
      </c>
      <c r="E646" s="32">
        <v>72.83</v>
      </c>
      <c r="F646" s="32">
        <v>72.41</v>
      </c>
      <c r="G646" s="32">
        <v>72.67</v>
      </c>
      <c r="H646" s="6">
        <v>4779500</v>
      </c>
    </row>
    <row r="647" spans="2:8" ht="20" customHeight="1" x14ac:dyDescent="0.35">
      <c r="B647" s="45">
        <v>44994</v>
      </c>
      <c r="C647" s="45" t="s">
        <v>436</v>
      </c>
      <c r="D647" s="32">
        <v>71.66</v>
      </c>
      <c r="E647" s="32">
        <v>71.959999999999994</v>
      </c>
      <c r="F647" s="32">
        <v>71.62</v>
      </c>
      <c r="G647" s="32">
        <v>71.81</v>
      </c>
      <c r="H647" s="6">
        <v>4597800</v>
      </c>
    </row>
    <row r="648" spans="2:8" ht="20" customHeight="1" x14ac:dyDescent="0.35">
      <c r="B648" s="45">
        <v>44993</v>
      </c>
      <c r="C648" s="45" t="s">
        <v>436</v>
      </c>
      <c r="D648" s="32">
        <v>71.78</v>
      </c>
      <c r="E648" s="32">
        <v>71.900000000000006</v>
      </c>
      <c r="F648" s="32">
        <v>71.44</v>
      </c>
      <c r="G648" s="32">
        <v>71.569999999999993</v>
      </c>
      <c r="H648" s="6">
        <v>4774500</v>
      </c>
    </row>
    <row r="649" spans="2:8" ht="20" customHeight="1" x14ac:dyDescent="0.35">
      <c r="B649" s="45">
        <v>44992</v>
      </c>
      <c r="C649" s="45" t="s">
        <v>436</v>
      </c>
      <c r="D649" s="32">
        <v>71.83</v>
      </c>
      <c r="E649" s="32">
        <v>71.849999999999994</v>
      </c>
      <c r="F649" s="32">
        <v>71.510000000000005</v>
      </c>
      <c r="G649" s="32">
        <v>71.63</v>
      </c>
      <c r="H649" s="6">
        <v>4253100</v>
      </c>
    </row>
    <row r="650" spans="2:8" ht="20" customHeight="1" x14ac:dyDescent="0.35">
      <c r="B650" s="45">
        <v>44991</v>
      </c>
      <c r="C650" s="45" t="s">
        <v>436</v>
      </c>
      <c r="D650" s="32">
        <v>72.03</v>
      </c>
      <c r="E650" s="32">
        <v>72.03</v>
      </c>
      <c r="F650" s="32">
        <v>71.7</v>
      </c>
      <c r="G650" s="32">
        <v>71.709999999999994</v>
      </c>
      <c r="H650" s="6">
        <v>4538700</v>
      </c>
    </row>
    <row r="651" spans="2:8" ht="20" customHeight="1" x14ac:dyDescent="0.35">
      <c r="B651" s="45">
        <v>44988</v>
      </c>
      <c r="C651" s="45" t="s">
        <v>436</v>
      </c>
      <c r="D651" s="32">
        <v>71.680000000000007</v>
      </c>
      <c r="E651" s="32">
        <v>71.88</v>
      </c>
      <c r="F651" s="32">
        <v>71.53</v>
      </c>
      <c r="G651" s="32">
        <v>71.88</v>
      </c>
      <c r="H651" s="6">
        <v>4008600</v>
      </c>
    </row>
    <row r="652" spans="2:8" ht="20" customHeight="1" x14ac:dyDescent="0.35">
      <c r="B652" s="45">
        <v>44987</v>
      </c>
      <c r="C652" s="45" t="s">
        <v>436</v>
      </c>
      <c r="D652" s="32">
        <v>71.209999999999994</v>
      </c>
      <c r="E652" s="32">
        <v>71.349999999999994</v>
      </c>
      <c r="F652" s="32">
        <v>71.17</v>
      </c>
      <c r="G652" s="32">
        <v>71.33</v>
      </c>
      <c r="H652" s="6">
        <v>4966600</v>
      </c>
    </row>
    <row r="653" spans="2:8" ht="20" customHeight="1" x14ac:dyDescent="0.35">
      <c r="B653" s="45">
        <v>44986</v>
      </c>
      <c r="C653" s="45" t="s">
        <v>436</v>
      </c>
      <c r="D653" s="32">
        <v>71.680000000000007</v>
      </c>
      <c r="E653" s="32">
        <v>71.83</v>
      </c>
      <c r="F653" s="32">
        <v>71.44</v>
      </c>
      <c r="G653" s="32">
        <v>71.48</v>
      </c>
      <c r="H653" s="6">
        <v>4427800</v>
      </c>
    </row>
    <row r="654" spans="2:8" ht="20" customHeight="1" x14ac:dyDescent="0.35">
      <c r="B654" s="45">
        <v>44985</v>
      </c>
      <c r="C654" s="45" t="s">
        <v>436</v>
      </c>
      <c r="D654" s="32">
        <v>71.81</v>
      </c>
      <c r="E654" s="32">
        <v>72.09</v>
      </c>
      <c r="F654" s="32">
        <v>71.760000000000005</v>
      </c>
      <c r="G654" s="32">
        <v>72.069999999999993</v>
      </c>
      <c r="H654" s="6">
        <v>5032400</v>
      </c>
    </row>
    <row r="655" spans="2:8" ht="20" customHeight="1" x14ac:dyDescent="0.35">
      <c r="B655" s="45">
        <v>44984</v>
      </c>
      <c r="C655" s="45" t="s">
        <v>436</v>
      </c>
      <c r="D655" s="32">
        <v>72.05</v>
      </c>
      <c r="E655" s="32">
        <v>72.180000000000007</v>
      </c>
      <c r="F655" s="32">
        <v>71.97</v>
      </c>
      <c r="G655" s="32">
        <v>72.05</v>
      </c>
      <c r="H655" s="6">
        <v>3340500</v>
      </c>
    </row>
    <row r="656" spans="2:8" ht="20" customHeight="1" x14ac:dyDescent="0.35">
      <c r="B656" s="45">
        <v>44981</v>
      </c>
      <c r="C656" s="45" t="s">
        <v>436</v>
      </c>
      <c r="D656" s="32">
        <v>71.959999999999994</v>
      </c>
      <c r="E656" s="32">
        <v>72.03</v>
      </c>
      <c r="F656" s="32">
        <v>71.8</v>
      </c>
      <c r="G656" s="32">
        <v>71.930000000000007</v>
      </c>
      <c r="H656" s="6">
        <v>4345900</v>
      </c>
    </row>
    <row r="657" spans="2:8" ht="20" customHeight="1" x14ac:dyDescent="0.35">
      <c r="B657" s="45">
        <v>44980</v>
      </c>
      <c r="C657" s="45" t="s">
        <v>436</v>
      </c>
      <c r="D657" s="32">
        <v>72.13</v>
      </c>
      <c r="E657" s="32">
        <v>72.349999999999994</v>
      </c>
      <c r="F657" s="32">
        <v>72.099999999999994</v>
      </c>
      <c r="G657" s="32">
        <v>72.33</v>
      </c>
      <c r="H657" s="6">
        <v>4789200</v>
      </c>
    </row>
    <row r="658" spans="2:8" ht="20" customHeight="1" x14ac:dyDescent="0.35">
      <c r="B658" s="45">
        <v>44979</v>
      </c>
      <c r="C658" s="45" t="s">
        <v>436</v>
      </c>
      <c r="D658" s="32">
        <v>72.099999999999994</v>
      </c>
      <c r="E658" s="32">
        <v>72.25</v>
      </c>
      <c r="F658" s="32">
        <v>72.040000000000006</v>
      </c>
      <c r="G658" s="32">
        <v>72.069999999999993</v>
      </c>
      <c r="H658" s="6">
        <v>4375600</v>
      </c>
    </row>
    <row r="659" spans="2:8" ht="20" customHeight="1" x14ac:dyDescent="0.35">
      <c r="B659" s="45">
        <v>44978</v>
      </c>
      <c r="C659" s="45" t="s">
        <v>436</v>
      </c>
      <c r="D659" s="32">
        <v>72.08</v>
      </c>
      <c r="E659" s="32">
        <v>72.150000000000006</v>
      </c>
      <c r="F659" s="32">
        <v>71.89</v>
      </c>
      <c r="G659" s="32">
        <v>71.91</v>
      </c>
      <c r="H659" s="6">
        <v>16093200</v>
      </c>
    </row>
    <row r="660" spans="2:8" ht="20" customHeight="1" x14ac:dyDescent="0.35">
      <c r="B660" s="45">
        <v>44974</v>
      </c>
      <c r="C660" s="45" t="s">
        <v>436</v>
      </c>
      <c r="D660" s="32">
        <v>72.2</v>
      </c>
      <c r="E660" s="32">
        <v>72.55</v>
      </c>
      <c r="F660" s="32">
        <v>72.19</v>
      </c>
      <c r="G660" s="32">
        <v>72.540000000000006</v>
      </c>
      <c r="H660" s="6">
        <v>5165700</v>
      </c>
    </row>
    <row r="661" spans="2:8" ht="20" customHeight="1" x14ac:dyDescent="0.35">
      <c r="B661" s="45">
        <v>44973</v>
      </c>
      <c r="C661" s="45" t="s">
        <v>436</v>
      </c>
      <c r="D661" s="32">
        <v>72.430000000000007</v>
      </c>
      <c r="E661" s="32">
        <v>72.56</v>
      </c>
      <c r="F661" s="32">
        <v>72.3</v>
      </c>
      <c r="G661" s="32">
        <v>72.38</v>
      </c>
      <c r="H661" s="6">
        <v>5912000</v>
      </c>
    </row>
    <row r="662" spans="2:8" ht="20" customHeight="1" x14ac:dyDescent="0.35">
      <c r="B662" s="45">
        <v>44972</v>
      </c>
      <c r="C662" s="45" t="s">
        <v>436</v>
      </c>
      <c r="D662" s="32">
        <v>72.72</v>
      </c>
      <c r="E662" s="32">
        <v>72.790000000000006</v>
      </c>
      <c r="F662" s="32">
        <v>72.540000000000006</v>
      </c>
      <c r="G662" s="32">
        <v>72.66</v>
      </c>
      <c r="H662" s="6">
        <v>4370800</v>
      </c>
    </row>
    <row r="663" spans="2:8" ht="20" customHeight="1" x14ac:dyDescent="0.35">
      <c r="B663" s="45">
        <v>44971</v>
      </c>
      <c r="C663" s="45" t="s">
        <v>436</v>
      </c>
      <c r="D663" s="32">
        <v>72.98</v>
      </c>
      <c r="E663" s="32">
        <v>73.08</v>
      </c>
      <c r="F663" s="32">
        <v>72.61</v>
      </c>
      <c r="G663" s="32">
        <v>72.819999999999993</v>
      </c>
      <c r="H663" s="6">
        <v>4328000</v>
      </c>
    </row>
    <row r="664" spans="2:8" ht="20" customHeight="1" x14ac:dyDescent="0.35">
      <c r="B664" s="45">
        <v>44970</v>
      </c>
      <c r="C664" s="45" t="s">
        <v>436</v>
      </c>
      <c r="D664" s="32">
        <v>72.89</v>
      </c>
      <c r="E664" s="32">
        <v>73.069999999999993</v>
      </c>
      <c r="F664" s="32">
        <v>72.87</v>
      </c>
      <c r="G664" s="32">
        <v>73.069999999999993</v>
      </c>
      <c r="H664" s="6">
        <v>3805800</v>
      </c>
    </row>
    <row r="665" spans="2:8" ht="20" customHeight="1" x14ac:dyDescent="0.35">
      <c r="B665" s="45">
        <v>44967</v>
      </c>
      <c r="C665" s="45" t="s">
        <v>436</v>
      </c>
      <c r="D665" s="32">
        <v>73.12</v>
      </c>
      <c r="E665" s="32">
        <v>73.14</v>
      </c>
      <c r="F665" s="32">
        <v>72.83</v>
      </c>
      <c r="G665" s="32">
        <v>72.87</v>
      </c>
      <c r="H665" s="6">
        <v>3606100</v>
      </c>
    </row>
    <row r="666" spans="2:8" ht="20" customHeight="1" x14ac:dyDescent="0.35">
      <c r="B666" s="45">
        <v>44966</v>
      </c>
      <c r="C666" s="45" t="s">
        <v>436</v>
      </c>
      <c r="D666" s="32">
        <v>73.680000000000007</v>
      </c>
      <c r="E666" s="32">
        <v>73.69</v>
      </c>
      <c r="F666" s="32">
        <v>73.14</v>
      </c>
      <c r="G666" s="32">
        <v>73.180000000000007</v>
      </c>
      <c r="H666" s="6">
        <v>4268100</v>
      </c>
    </row>
    <row r="667" spans="2:8" ht="20" customHeight="1" x14ac:dyDescent="0.35">
      <c r="B667" s="45">
        <v>44965</v>
      </c>
      <c r="C667" s="45" t="s">
        <v>436</v>
      </c>
      <c r="D667" s="32">
        <v>73.39</v>
      </c>
      <c r="E667" s="32">
        <v>73.59</v>
      </c>
      <c r="F667" s="32">
        <v>73.239999999999995</v>
      </c>
      <c r="G667" s="32">
        <v>73.48</v>
      </c>
      <c r="H667" s="6">
        <v>4308200</v>
      </c>
    </row>
    <row r="668" spans="2:8" ht="20" customHeight="1" x14ac:dyDescent="0.35">
      <c r="B668" s="45">
        <v>44964</v>
      </c>
      <c r="C668" s="45" t="s">
        <v>436</v>
      </c>
      <c r="D668" s="32">
        <v>73.39</v>
      </c>
      <c r="E668" s="32">
        <v>73.7</v>
      </c>
      <c r="F668" s="32">
        <v>73.319999999999993</v>
      </c>
      <c r="G668" s="32">
        <v>73.349999999999994</v>
      </c>
      <c r="H668" s="6">
        <v>4674500</v>
      </c>
    </row>
    <row r="669" spans="2:8" ht="20" customHeight="1" x14ac:dyDescent="0.35">
      <c r="B669" s="45">
        <v>44963</v>
      </c>
      <c r="C669" s="45" t="s">
        <v>436</v>
      </c>
      <c r="D669" s="32">
        <v>73.510000000000005</v>
      </c>
      <c r="E669" s="32">
        <v>73.569999999999993</v>
      </c>
      <c r="F669" s="32">
        <v>73.430000000000007</v>
      </c>
      <c r="G669" s="32">
        <v>73.45</v>
      </c>
      <c r="H669" s="6">
        <v>5282300</v>
      </c>
    </row>
    <row r="670" spans="2:8" ht="20" customHeight="1" x14ac:dyDescent="0.35">
      <c r="B670" s="45">
        <v>44960</v>
      </c>
      <c r="C670" s="45" t="s">
        <v>436</v>
      </c>
      <c r="D670" s="32">
        <v>74.02</v>
      </c>
      <c r="E670" s="32">
        <v>74.099999999999994</v>
      </c>
      <c r="F670" s="32">
        <v>73.790000000000006</v>
      </c>
      <c r="G670" s="32">
        <v>73.91</v>
      </c>
      <c r="H670" s="6">
        <v>5332900</v>
      </c>
    </row>
    <row r="671" spans="2:8" ht="20" customHeight="1" x14ac:dyDescent="0.35">
      <c r="B671" s="45">
        <v>44959</v>
      </c>
      <c r="C671" s="45" t="s">
        <v>436</v>
      </c>
      <c r="D671" s="32">
        <v>74.8</v>
      </c>
      <c r="E671" s="32">
        <v>74.86</v>
      </c>
      <c r="F671" s="32">
        <v>74.55</v>
      </c>
      <c r="G671" s="32">
        <v>74.569999999999993</v>
      </c>
      <c r="H671" s="6">
        <v>4273500</v>
      </c>
    </row>
    <row r="672" spans="2:8" ht="20" customHeight="1" x14ac:dyDescent="0.35">
      <c r="B672" s="45">
        <v>44958</v>
      </c>
      <c r="C672" s="45" t="s">
        <v>436</v>
      </c>
      <c r="D672" s="32">
        <v>74.16</v>
      </c>
      <c r="E672" s="32">
        <v>74.58</v>
      </c>
      <c r="F672" s="32">
        <v>73.92</v>
      </c>
      <c r="G672" s="32">
        <v>74.52</v>
      </c>
      <c r="H672" s="6">
        <v>7473900</v>
      </c>
    </row>
    <row r="673" spans="2:8" ht="20" customHeight="1" x14ac:dyDescent="0.35">
      <c r="B673" s="45">
        <v>44957</v>
      </c>
      <c r="C673" s="45" t="s">
        <v>436</v>
      </c>
      <c r="D673" s="32">
        <v>74.12</v>
      </c>
      <c r="E673" s="32">
        <v>74.22</v>
      </c>
      <c r="F673" s="32">
        <v>73.86</v>
      </c>
      <c r="G673" s="32">
        <v>74.22</v>
      </c>
      <c r="H673" s="6">
        <v>5502300</v>
      </c>
    </row>
    <row r="674" spans="2:8" ht="20" customHeight="1" x14ac:dyDescent="0.35">
      <c r="B674" s="45">
        <v>44956</v>
      </c>
      <c r="C674" s="45" t="s">
        <v>436</v>
      </c>
      <c r="D674" s="32">
        <v>73.959999999999994</v>
      </c>
      <c r="E674" s="32">
        <v>74.09</v>
      </c>
      <c r="F674" s="32">
        <v>73.86</v>
      </c>
      <c r="G674" s="32">
        <v>73.88</v>
      </c>
      <c r="H674" s="6">
        <v>6258700</v>
      </c>
    </row>
    <row r="675" spans="2:8" ht="20" customHeight="1" x14ac:dyDescent="0.35">
      <c r="B675" s="45">
        <v>44953</v>
      </c>
      <c r="C675" s="45" t="s">
        <v>436</v>
      </c>
      <c r="D675" s="32">
        <v>74</v>
      </c>
      <c r="E675" s="32">
        <v>74.13</v>
      </c>
      <c r="F675" s="32">
        <v>73.95</v>
      </c>
      <c r="G675" s="32">
        <v>74.09</v>
      </c>
      <c r="H675" s="6">
        <v>4474100</v>
      </c>
    </row>
    <row r="676" spans="2:8" ht="20" customHeight="1" x14ac:dyDescent="0.35">
      <c r="B676" s="45">
        <v>44952</v>
      </c>
      <c r="C676" s="45" t="s">
        <v>436</v>
      </c>
      <c r="D676" s="32">
        <v>74.260000000000005</v>
      </c>
      <c r="E676" s="32">
        <v>74.349999999999994</v>
      </c>
      <c r="F676" s="32">
        <v>74.05</v>
      </c>
      <c r="G676" s="32">
        <v>74.17</v>
      </c>
      <c r="H676" s="6">
        <v>3866800</v>
      </c>
    </row>
    <row r="677" spans="2:8" ht="20" customHeight="1" x14ac:dyDescent="0.35">
      <c r="B677" s="45">
        <v>44951</v>
      </c>
      <c r="C677" s="45" t="s">
        <v>436</v>
      </c>
      <c r="D677" s="32">
        <v>74.209999999999994</v>
      </c>
      <c r="E677" s="32">
        <v>74.36</v>
      </c>
      <c r="F677" s="32">
        <v>74.08</v>
      </c>
      <c r="G677" s="32">
        <v>74.31</v>
      </c>
      <c r="H677" s="6">
        <v>4414400</v>
      </c>
    </row>
    <row r="678" spans="2:8" ht="20" customHeight="1" x14ac:dyDescent="0.35">
      <c r="B678" s="45">
        <v>44950</v>
      </c>
      <c r="C678" s="45" t="s">
        <v>436</v>
      </c>
      <c r="D678" s="32">
        <v>73.95</v>
      </c>
      <c r="E678" s="32">
        <v>74.25</v>
      </c>
      <c r="F678" s="32">
        <v>73.78</v>
      </c>
      <c r="G678" s="32">
        <v>74.22</v>
      </c>
      <c r="H678" s="6">
        <v>3907700</v>
      </c>
    </row>
    <row r="679" spans="2:8" ht="20" customHeight="1" x14ac:dyDescent="0.35">
      <c r="B679" s="45">
        <v>44949</v>
      </c>
      <c r="C679" s="45" t="s">
        <v>436</v>
      </c>
      <c r="D679" s="32">
        <v>73.88</v>
      </c>
      <c r="E679" s="32">
        <v>74.06</v>
      </c>
      <c r="F679" s="32">
        <v>73.849999999999994</v>
      </c>
      <c r="G679" s="32">
        <v>73.89</v>
      </c>
      <c r="H679" s="6">
        <v>6116700</v>
      </c>
    </row>
    <row r="680" spans="2:8" ht="20" customHeight="1" x14ac:dyDescent="0.35">
      <c r="B680" s="45">
        <v>44946</v>
      </c>
      <c r="C680" s="45" t="s">
        <v>436</v>
      </c>
      <c r="D680" s="32">
        <v>74.13</v>
      </c>
      <c r="E680" s="32">
        <v>74.19</v>
      </c>
      <c r="F680" s="32">
        <v>73.930000000000007</v>
      </c>
      <c r="G680" s="32">
        <v>74.069999999999993</v>
      </c>
      <c r="H680" s="6">
        <v>4714300</v>
      </c>
    </row>
    <row r="681" spans="2:8" ht="20" customHeight="1" x14ac:dyDescent="0.35">
      <c r="B681" s="45">
        <v>44945</v>
      </c>
      <c r="C681" s="45" t="s">
        <v>436</v>
      </c>
      <c r="D681" s="32">
        <v>74.36</v>
      </c>
      <c r="E681" s="32">
        <v>74.47</v>
      </c>
      <c r="F681" s="32">
        <v>74.260000000000005</v>
      </c>
      <c r="G681" s="32">
        <v>74.400000000000006</v>
      </c>
      <c r="H681" s="6">
        <v>4765200</v>
      </c>
    </row>
    <row r="682" spans="2:8" ht="20" customHeight="1" x14ac:dyDescent="0.35">
      <c r="B682" s="45">
        <v>44944</v>
      </c>
      <c r="C682" s="45" t="s">
        <v>436</v>
      </c>
      <c r="D682" s="32">
        <v>74.599999999999994</v>
      </c>
      <c r="E682" s="32">
        <v>74.66</v>
      </c>
      <c r="F682" s="32">
        <v>74.28</v>
      </c>
      <c r="G682" s="32">
        <v>74.55</v>
      </c>
      <c r="H682" s="6">
        <v>5112800</v>
      </c>
    </row>
    <row r="683" spans="2:8" ht="20" customHeight="1" x14ac:dyDescent="0.35">
      <c r="B683" s="45">
        <v>44943</v>
      </c>
      <c r="C683" s="45" t="s">
        <v>436</v>
      </c>
      <c r="D683" s="32">
        <v>73.760000000000005</v>
      </c>
      <c r="E683" s="32">
        <v>74</v>
      </c>
      <c r="F683" s="32">
        <v>73.739999999999995</v>
      </c>
      <c r="G683" s="32">
        <v>73.87</v>
      </c>
      <c r="H683" s="6">
        <v>6815100</v>
      </c>
    </row>
    <row r="684" spans="2:8" ht="20" customHeight="1" x14ac:dyDescent="0.35">
      <c r="B684" s="45">
        <v>44939</v>
      </c>
      <c r="C684" s="45" t="s">
        <v>436</v>
      </c>
      <c r="D684" s="32">
        <v>74.06</v>
      </c>
      <c r="E684" s="32">
        <v>74.22</v>
      </c>
      <c r="F684" s="32">
        <v>73.900000000000006</v>
      </c>
      <c r="G684" s="32">
        <v>73.97</v>
      </c>
      <c r="H684" s="6">
        <v>6331600</v>
      </c>
    </row>
    <row r="685" spans="2:8" ht="20" customHeight="1" x14ac:dyDescent="0.35">
      <c r="B685" s="45">
        <v>44938</v>
      </c>
      <c r="C685" s="45" t="s">
        <v>436</v>
      </c>
      <c r="D685" s="32">
        <v>73.88</v>
      </c>
      <c r="E685" s="32">
        <v>74.22</v>
      </c>
      <c r="F685" s="32">
        <v>73.61</v>
      </c>
      <c r="G685" s="32">
        <v>74.22</v>
      </c>
      <c r="H685" s="6">
        <v>5927600</v>
      </c>
    </row>
    <row r="686" spans="2:8" ht="20" customHeight="1" x14ac:dyDescent="0.35">
      <c r="B686" s="45">
        <v>44937</v>
      </c>
      <c r="C686" s="45" t="s">
        <v>436</v>
      </c>
      <c r="D686" s="32">
        <v>73.47</v>
      </c>
      <c r="E686" s="32">
        <v>73.69</v>
      </c>
      <c r="F686" s="32">
        <v>73.45</v>
      </c>
      <c r="G686" s="32">
        <v>73.650000000000006</v>
      </c>
      <c r="H686" s="6">
        <v>8453200</v>
      </c>
    </row>
    <row r="687" spans="2:8" ht="20" customHeight="1" x14ac:dyDescent="0.35">
      <c r="B687" s="45">
        <v>44936</v>
      </c>
      <c r="C687" s="45" t="s">
        <v>436</v>
      </c>
      <c r="D687" s="32">
        <v>73.31</v>
      </c>
      <c r="E687" s="32">
        <v>73.38</v>
      </c>
      <c r="F687" s="32">
        <v>73.09</v>
      </c>
      <c r="G687" s="32">
        <v>73.260000000000005</v>
      </c>
      <c r="H687" s="6">
        <v>4827900</v>
      </c>
    </row>
    <row r="688" spans="2:8" ht="20" customHeight="1" x14ac:dyDescent="0.35">
      <c r="B688" s="45">
        <v>44935</v>
      </c>
      <c r="C688" s="45" t="s">
        <v>436</v>
      </c>
      <c r="D688" s="32">
        <v>73.31</v>
      </c>
      <c r="E688" s="32">
        <v>73.650000000000006</v>
      </c>
      <c r="F688" s="32">
        <v>73.27</v>
      </c>
      <c r="G688" s="32">
        <v>73.55</v>
      </c>
      <c r="H688" s="6">
        <v>7398200</v>
      </c>
    </row>
    <row r="689" spans="2:8" ht="20" customHeight="1" x14ac:dyDescent="0.35">
      <c r="B689" s="45">
        <v>44932</v>
      </c>
      <c r="C689" s="45" t="s">
        <v>436</v>
      </c>
      <c r="D689" s="32">
        <v>72.650000000000006</v>
      </c>
      <c r="E689" s="32">
        <v>73.39</v>
      </c>
      <c r="F689" s="32">
        <v>72.569999999999993</v>
      </c>
      <c r="G689" s="32">
        <v>73.349999999999994</v>
      </c>
      <c r="H689" s="6">
        <v>5627200</v>
      </c>
    </row>
    <row r="690" spans="2:8" ht="20" customHeight="1" x14ac:dyDescent="0.35">
      <c r="B690" s="45">
        <v>44931</v>
      </c>
      <c r="C690" s="45" t="s">
        <v>436</v>
      </c>
      <c r="D690" s="32">
        <v>72.34</v>
      </c>
      <c r="E690" s="32">
        <v>72.59</v>
      </c>
      <c r="F690" s="32">
        <v>72.22</v>
      </c>
      <c r="G690" s="32">
        <v>72.55</v>
      </c>
      <c r="H690" s="6">
        <v>5632400</v>
      </c>
    </row>
    <row r="691" spans="2:8" ht="20" customHeight="1" x14ac:dyDescent="0.35">
      <c r="B691" s="45">
        <v>44930</v>
      </c>
      <c r="C691" s="45" t="s">
        <v>436</v>
      </c>
      <c r="D691" s="32">
        <v>72.7</v>
      </c>
      <c r="E691" s="32">
        <v>72.760000000000005</v>
      </c>
      <c r="F691" s="32">
        <v>72.489999999999995</v>
      </c>
      <c r="G691" s="32">
        <v>72.63</v>
      </c>
      <c r="H691" s="6">
        <v>5257100</v>
      </c>
    </row>
    <row r="692" spans="2:8" ht="20" customHeight="1" x14ac:dyDescent="0.35">
      <c r="B692" s="45">
        <v>44929</v>
      </c>
      <c r="C692" s="45" t="s">
        <v>436</v>
      </c>
      <c r="D692" s="32">
        <v>72.45</v>
      </c>
      <c r="E692" s="32">
        <v>72.48</v>
      </c>
      <c r="F692" s="32">
        <v>72.069999999999993</v>
      </c>
      <c r="G692" s="32">
        <v>72.22</v>
      </c>
      <c r="H692" s="6">
        <v>8634800</v>
      </c>
    </row>
    <row r="693" spans="2:8" ht="20" customHeight="1" x14ac:dyDescent="0.35">
      <c r="B693" s="45">
        <v>45260</v>
      </c>
      <c r="C693" s="45" t="s">
        <v>437</v>
      </c>
      <c r="D693" s="32">
        <v>98.5</v>
      </c>
      <c r="E693" s="32">
        <v>98.51</v>
      </c>
      <c r="F693" s="32">
        <v>98.14</v>
      </c>
      <c r="G693" s="32">
        <v>98.38</v>
      </c>
      <c r="H693" s="6">
        <v>1033656</v>
      </c>
    </row>
    <row r="694" spans="2:8" ht="20" customHeight="1" x14ac:dyDescent="0.35">
      <c r="B694" s="45">
        <v>45259</v>
      </c>
      <c r="C694" s="45" t="s">
        <v>437</v>
      </c>
      <c r="D694" s="32">
        <v>98.67</v>
      </c>
      <c r="E694" s="32">
        <v>98.9</v>
      </c>
      <c r="F694" s="32">
        <v>98.27</v>
      </c>
      <c r="G694" s="32">
        <v>98.32</v>
      </c>
      <c r="H694" s="6">
        <v>1342100</v>
      </c>
    </row>
    <row r="695" spans="2:8" ht="20" customHeight="1" x14ac:dyDescent="0.35">
      <c r="B695" s="45">
        <v>45258</v>
      </c>
      <c r="C695" s="45" t="s">
        <v>437</v>
      </c>
      <c r="D695" s="32">
        <v>98.07</v>
      </c>
      <c r="E695" s="32">
        <v>98.57</v>
      </c>
      <c r="F695" s="32">
        <v>97.94</v>
      </c>
      <c r="G695" s="32">
        <v>98.3</v>
      </c>
      <c r="H695" s="6">
        <v>1134400</v>
      </c>
    </row>
    <row r="696" spans="2:8" ht="20" customHeight="1" x14ac:dyDescent="0.35">
      <c r="B696" s="45">
        <v>45257</v>
      </c>
      <c r="C696" s="45" t="s">
        <v>437</v>
      </c>
      <c r="D696" s="32">
        <v>98.2</v>
      </c>
      <c r="E696" s="32">
        <v>98.28</v>
      </c>
      <c r="F696" s="32">
        <v>98.04</v>
      </c>
      <c r="G696" s="32">
        <v>98.14</v>
      </c>
      <c r="H696" s="6">
        <v>1820700</v>
      </c>
    </row>
    <row r="697" spans="2:8" ht="20" customHeight="1" x14ac:dyDescent="0.35">
      <c r="B697" s="45">
        <v>45254</v>
      </c>
      <c r="C697" s="45" t="s">
        <v>437</v>
      </c>
      <c r="D697" s="32">
        <v>98.09</v>
      </c>
      <c r="E697" s="32">
        <v>98.36</v>
      </c>
      <c r="F697" s="32">
        <v>98.08</v>
      </c>
      <c r="G697" s="32">
        <v>98.33</v>
      </c>
      <c r="H697" s="6">
        <v>789600</v>
      </c>
    </row>
    <row r="698" spans="2:8" ht="20" customHeight="1" x14ac:dyDescent="0.35">
      <c r="B698" s="45">
        <v>45252</v>
      </c>
      <c r="C698" s="45" t="s">
        <v>437</v>
      </c>
      <c r="D698" s="32">
        <v>98.01</v>
      </c>
      <c r="E698" s="32">
        <v>98.25</v>
      </c>
      <c r="F698" s="32">
        <v>97.74</v>
      </c>
      <c r="G698" s="32">
        <v>98.07</v>
      </c>
      <c r="H698" s="6">
        <v>1036900</v>
      </c>
    </row>
    <row r="699" spans="2:8" ht="20" customHeight="1" x14ac:dyDescent="0.35">
      <c r="B699" s="45">
        <v>45251</v>
      </c>
      <c r="C699" s="45" t="s">
        <v>437</v>
      </c>
      <c r="D699" s="32">
        <v>97.9</v>
      </c>
      <c r="E699" s="32">
        <v>98.06</v>
      </c>
      <c r="F699" s="32">
        <v>97.69</v>
      </c>
      <c r="G699" s="32">
        <v>97.83</v>
      </c>
      <c r="H699" s="6">
        <v>1564100</v>
      </c>
    </row>
    <row r="700" spans="2:8" ht="20" customHeight="1" x14ac:dyDescent="0.35">
      <c r="B700" s="45">
        <v>45250</v>
      </c>
      <c r="C700" s="45" t="s">
        <v>437</v>
      </c>
      <c r="D700" s="32">
        <v>97.43</v>
      </c>
      <c r="E700" s="32">
        <v>98.28</v>
      </c>
      <c r="F700" s="32">
        <v>97.39</v>
      </c>
      <c r="G700" s="32">
        <v>98.09</v>
      </c>
      <c r="H700" s="6">
        <v>1103300</v>
      </c>
    </row>
    <row r="701" spans="2:8" ht="20" customHeight="1" x14ac:dyDescent="0.35">
      <c r="B701" s="45">
        <v>45247</v>
      </c>
      <c r="C701" s="45" t="s">
        <v>437</v>
      </c>
      <c r="D701" s="32">
        <v>97.2</v>
      </c>
      <c r="E701" s="32">
        <v>97.52</v>
      </c>
      <c r="F701" s="32">
        <v>97.1</v>
      </c>
      <c r="G701" s="32">
        <v>97.45</v>
      </c>
      <c r="H701" s="6">
        <v>966400</v>
      </c>
    </row>
    <row r="702" spans="2:8" ht="20" customHeight="1" x14ac:dyDescent="0.35">
      <c r="B702" s="45">
        <v>45246</v>
      </c>
      <c r="C702" s="45" t="s">
        <v>437</v>
      </c>
      <c r="D702" s="32">
        <v>96.89</v>
      </c>
      <c r="E702" s="32">
        <v>97.12</v>
      </c>
      <c r="F702" s="32">
        <v>96.55</v>
      </c>
      <c r="G702" s="32">
        <v>96.91</v>
      </c>
      <c r="H702" s="6">
        <v>1471800</v>
      </c>
    </row>
    <row r="703" spans="2:8" ht="20" customHeight="1" x14ac:dyDescent="0.35">
      <c r="B703" s="45">
        <v>45245</v>
      </c>
      <c r="C703" s="45" t="s">
        <v>437</v>
      </c>
      <c r="D703" s="32">
        <v>97.18</v>
      </c>
      <c r="E703" s="32">
        <v>97.55</v>
      </c>
      <c r="F703" s="32">
        <v>96.97</v>
      </c>
      <c r="G703" s="32">
        <v>97.09</v>
      </c>
      <c r="H703" s="6">
        <v>3912500</v>
      </c>
    </row>
    <row r="704" spans="2:8" ht="20" customHeight="1" x14ac:dyDescent="0.35">
      <c r="B704" s="45">
        <v>45244</v>
      </c>
      <c r="C704" s="45" t="s">
        <v>437</v>
      </c>
      <c r="D704" s="32">
        <v>96.07</v>
      </c>
      <c r="E704" s="32">
        <v>97.1</v>
      </c>
      <c r="F704" s="32">
        <v>96.07</v>
      </c>
      <c r="G704" s="32">
        <v>96.9</v>
      </c>
      <c r="H704" s="6">
        <v>1550900</v>
      </c>
    </row>
    <row r="705" spans="2:8" ht="20" customHeight="1" x14ac:dyDescent="0.35">
      <c r="B705" s="45">
        <v>45243</v>
      </c>
      <c r="C705" s="45" t="s">
        <v>437</v>
      </c>
      <c r="D705" s="32">
        <v>94.37</v>
      </c>
      <c r="E705" s="32">
        <v>94.91</v>
      </c>
      <c r="F705" s="32">
        <v>94.22</v>
      </c>
      <c r="G705" s="32">
        <v>94.71</v>
      </c>
      <c r="H705" s="6">
        <v>1527100</v>
      </c>
    </row>
    <row r="706" spans="2:8" ht="20" customHeight="1" x14ac:dyDescent="0.35">
      <c r="B706" s="45">
        <v>45240</v>
      </c>
      <c r="C706" s="45" t="s">
        <v>437</v>
      </c>
      <c r="D706" s="32">
        <v>93.92</v>
      </c>
      <c r="E706" s="32">
        <v>94.73</v>
      </c>
      <c r="F706" s="32">
        <v>93.48</v>
      </c>
      <c r="G706" s="32">
        <v>94.72</v>
      </c>
      <c r="H706" s="6">
        <v>1700600</v>
      </c>
    </row>
    <row r="707" spans="2:8" ht="20" customHeight="1" x14ac:dyDescent="0.35">
      <c r="B707" s="45">
        <v>45239</v>
      </c>
      <c r="C707" s="45" t="s">
        <v>437</v>
      </c>
      <c r="D707" s="32">
        <v>94.55</v>
      </c>
      <c r="E707" s="32">
        <v>94.64</v>
      </c>
      <c r="F707" s="32">
        <v>93.56</v>
      </c>
      <c r="G707" s="32">
        <v>93.62</v>
      </c>
      <c r="H707" s="6">
        <v>2179300</v>
      </c>
    </row>
    <row r="708" spans="2:8" ht="20" customHeight="1" x14ac:dyDescent="0.35">
      <c r="B708" s="45">
        <v>45238</v>
      </c>
      <c r="C708" s="45" t="s">
        <v>437</v>
      </c>
      <c r="D708" s="32">
        <v>94.36</v>
      </c>
      <c r="E708" s="32">
        <v>94.5</v>
      </c>
      <c r="F708" s="32">
        <v>93.81</v>
      </c>
      <c r="G708" s="32">
        <v>94.22</v>
      </c>
      <c r="H708" s="6">
        <v>1358400</v>
      </c>
    </row>
    <row r="709" spans="2:8" ht="20" customHeight="1" x14ac:dyDescent="0.35">
      <c r="B709" s="45">
        <v>45237</v>
      </c>
      <c r="C709" s="45" t="s">
        <v>437</v>
      </c>
      <c r="D709" s="32">
        <v>94.1</v>
      </c>
      <c r="E709" s="32">
        <v>94.44</v>
      </c>
      <c r="F709" s="32">
        <v>93.81</v>
      </c>
      <c r="G709" s="32">
        <v>94.28</v>
      </c>
      <c r="H709" s="6">
        <v>935700</v>
      </c>
    </row>
    <row r="710" spans="2:8" ht="20" customHeight="1" x14ac:dyDescent="0.35">
      <c r="B710" s="45">
        <v>45236</v>
      </c>
      <c r="C710" s="45" t="s">
        <v>437</v>
      </c>
      <c r="D710" s="32">
        <v>94.52</v>
      </c>
      <c r="E710" s="32">
        <v>94.67</v>
      </c>
      <c r="F710" s="32">
        <v>94.01</v>
      </c>
      <c r="G710" s="32">
        <v>94.34</v>
      </c>
      <c r="H710" s="6">
        <v>1818400</v>
      </c>
    </row>
    <row r="711" spans="2:8" ht="20" customHeight="1" x14ac:dyDescent="0.35">
      <c r="B711" s="45">
        <v>45233</v>
      </c>
      <c r="C711" s="45" t="s">
        <v>437</v>
      </c>
      <c r="D711" s="32">
        <v>93.98</v>
      </c>
      <c r="E711" s="32">
        <v>94.67</v>
      </c>
      <c r="F711" s="32">
        <v>93.95</v>
      </c>
      <c r="G711" s="32">
        <v>94.35</v>
      </c>
      <c r="H711" s="6">
        <v>2401700</v>
      </c>
    </row>
    <row r="712" spans="2:8" ht="20" customHeight="1" x14ac:dyDescent="0.35">
      <c r="B712" s="45">
        <v>45232</v>
      </c>
      <c r="C712" s="45" t="s">
        <v>437</v>
      </c>
      <c r="D712" s="32">
        <v>92.5</v>
      </c>
      <c r="E712" s="32">
        <v>93.25</v>
      </c>
      <c r="F712" s="32">
        <v>92.44</v>
      </c>
      <c r="G712" s="32">
        <v>93.21</v>
      </c>
      <c r="H712" s="6">
        <v>2402200</v>
      </c>
    </row>
    <row r="713" spans="2:8" ht="20" customHeight="1" x14ac:dyDescent="0.35">
      <c r="B713" s="45">
        <v>45231</v>
      </c>
      <c r="C713" s="45" t="s">
        <v>437</v>
      </c>
      <c r="D713" s="32">
        <v>90.65</v>
      </c>
      <c r="E713" s="32">
        <v>91.45</v>
      </c>
      <c r="F713" s="32">
        <v>90.52</v>
      </c>
      <c r="G713" s="32">
        <v>91.35</v>
      </c>
      <c r="H713" s="6">
        <v>2539700</v>
      </c>
    </row>
    <row r="714" spans="2:8" ht="20" customHeight="1" x14ac:dyDescent="0.35">
      <c r="B714" s="45">
        <v>45230</v>
      </c>
      <c r="C714" s="45" t="s">
        <v>437</v>
      </c>
      <c r="D714" s="32">
        <v>90.1</v>
      </c>
      <c r="E714" s="32">
        <v>90.49</v>
      </c>
      <c r="F714" s="32">
        <v>89.7</v>
      </c>
      <c r="G714" s="32">
        <v>90.46</v>
      </c>
      <c r="H714" s="6">
        <v>3000700</v>
      </c>
    </row>
    <row r="715" spans="2:8" ht="20" customHeight="1" x14ac:dyDescent="0.35">
      <c r="B715" s="45">
        <v>45229</v>
      </c>
      <c r="C715" s="45" t="s">
        <v>437</v>
      </c>
      <c r="D715" s="32">
        <v>89.73</v>
      </c>
      <c r="E715" s="32">
        <v>90.2</v>
      </c>
      <c r="F715" s="32">
        <v>89.41</v>
      </c>
      <c r="G715" s="32">
        <v>90.02</v>
      </c>
      <c r="H715" s="6">
        <v>2087300</v>
      </c>
    </row>
    <row r="716" spans="2:8" ht="20" customHeight="1" x14ac:dyDescent="0.35">
      <c r="B716" s="45">
        <v>45226</v>
      </c>
      <c r="C716" s="45" t="s">
        <v>437</v>
      </c>
      <c r="D716" s="32">
        <v>89.87</v>
      </c>
      <c r="E716" s="32">
        <v>89.91</v>
      </c>
      <c r="F716" s="32">
        <v>88.74</v>
      </c>
      <c r="G716" s="32">
        <v>88.97</v>
      </c>
      <c r="H716" s="6">
        <v>1840200</v>
      </c>
    </row>
    <row r="717" spans="2:8" ht="20" customHeight="1" x14ac:dyDescent="0.35">
      <c r="B717" s="45">
        <v>45225</v>
      </c>
      <c r="C717" s="45" t="s">
        <v>437</v>
      </c>
      <c r="D717" s="32">
        <v>89.88</v>
      </c>
      <c r="E717" s="32">
        <v>90.08</v>
      </c>
      <c r="F717" s="32">
        <v>89.07</v>
      </c>
      <c r="G717" s="32">
        <v>89.36</v>
      </c>
      <c r="H717" s="6">
        <v>2204100</v>
      </c>
    </row>
    <row r="718" spans="2:8" ht="20" customHeight="1" x14ac:dyDescent="0.35">
      <c r="B718" s="45">
        <v>45224</v>
      </c>
      <c r="C718" s="45" t="s">
        <v>437</v>
      </c>
      <c r="D718" s="32">
        <v>90.88</v>
      </c>
      <c r="E718" s="32">
        <v>90.89</v>
      </c>
      <c r="F718" s="32">
        <v>90.03</v>
      </c>
      <c r="G718" s="32">
        <v>90.12</v>
      </c>
      <c r="H718" s="6">
        <v>1711000</v>
      </c>
    </row>
    <row r="719" spans="2:8" ht="20" customHeight="1" x14ac:dyDescent="0.35">
      <c r="B719" s="45">
        <v>45223</v>
      </c>
      <c r="C719" s="45" t="s">
        <v>437</v>
      </c>
      <c r="D719" s="32">
        <v>90.99</v>
      </c>
      <c r="E719" s="32">
        <v>91.52</v>
      </c>
      <c r="F719" s="32">
        <v>90.77</v>
      </c>
      <c r="G719" s="32">
        <v>91.31</v>
      </c>
      <c r="H719" s="6">
        <v>2110300</v>
      </c>
    </row>
    <row r="720" spans="2:8" ht="20" customHeight="1" x14ac:dyDescent="0.35">
      <c r="B720" s="45">
        <v>45222</v>
      </c>
      <c r="C720" s="45" t="s">
        <v>437</v>
      </c>
      <c r="D720" s="32">
        <v>90.38</v>
      </c>
      <c r="E720" s="32">
        <v>91.37</v>
      </c>
      <c r="F720" s="32">
        <v>90.01</v>
      </c>
      <c r="G720" s="32">
        <v>90.62</v>
      </c>
      <c r="H720" s="6">
        <v>3476000</v>
      </c>
    </row>
    <row r="721" spans="2:8" ht="20" customHeight="1" x14ac:dyDescent="0.35">
      <c r="B721" s="45">
        <v>45219</v>
      </c>
      <c r="C721" s="45" t="s">
        <v>437</v>
      </c>
      <c r="D721" s="32">
        <v>91.61</v>
      </c>
      <c r="E721" s="32">
        <v>91.73</v>
      </c>
      <c r="F721" s="32">
        <v>90.76</v>
      </c>
      <c r="G721" s="32">
        <v>90.79</v>
      </c>
      <c r="H721" s="6">
        <v>2854300</v>
      </c>
    </row>
    <row r="722" spans="2:8" ht="20" customHeight="1" x14ac:dyDescent="0.35">
      <c r="B722" s="45">
        <v>45218</v>
      </c>
      <c r="C722" s="45" t="s">
        <v>437</v>
      </c>
      <c r="D722" s="32">
        <v>92.63</v>
      </c>
      <c r="E722" s="32">
        <v>93.04</v>
      </c>
      <c r="F722" s="32">
        <v>91.69</v>
      </c>
      <c r="G722" s="32">
        <v>91.84</v>
      </c>
      <c r="H722" s="6">
        <v>3510200</v>
      </c>
    </row>
    <row r="723" spans="2:8" ht="20" customHeight="1" x14ac:dyDescent="0.35">
      <c r="B723" s="45">
        <v>45217</v>
      </c>
      <c r="C723" s="45" t="s">
        <v>437</v>
      </c>
      <c r="D723" s="32">
        <v>93.57</v>
      </c>
      <c r="E723" s="32">
        <v>93.67</v>
      </c>
      <c r="F723" s="32">
        <v>92.46</v>
      </c>
      <c r="G723" s="32">
        <v>92.64</v>
      </c>
      <c r="H723" s="6">
        <v>1916800</v>
      </c>
    </row>
    <row r="724" spans="2:8" ht="20" customHeight="1" x14ac:dyDescent="0.35">
      <c r="B724" s="45">
        <v>45216</v>
      </c>
      <c r="C724" s="45" t="s">
        <v>437</v>
      </c>
      <c r="D724" s="32">
        <v>93.34</v>
      </c>
      <c r="E724" s="32">
        <v>94.51</v>
      </c>
      <c r="F724" s="32">
        <v>93.33</v>
      </c>
      <c r="G724" s="32">
        <v>94.07</v>
      </c>
      <c r="H724" s="6">
        <v>2157700</v>
      </c>
    </row>
    <row r="725" spans="2:8" ht="20" customHeight="1" x14ac:dyDescent="0.35">
      <c r="B725" s="45">
        <v>45215</v>
      </c>
      <c r="C725" s="45" t="s">
        <v>437</v>
      </c>
      <c r="D725" s="32">
        <v>93.55</v>
      </c>
      <c r="E725" s="32">
        <v>94.18</v>
      </c>
      <c r="F725" s="32">
        <v>93.43</v>
      </c>
      <c r="G725" s="32">
        <v>94.07</v>
      </c>
      <c r="H725" s="6">
        <v>2152000</v>
      </c>
    </row>
    <row r="726" spans="2:8" ht="20" customHeight="1" x14ac:dyDescent="0.35">
      <c r="B726" s="45">
        <v>45212</v>
      </c>
      <c r="C726" s="45" t="s">
        <v>437</v>
      </c>
      <c r="D726" s="32">
        <v>93.91</v>
      </c>
      <c r="E726" s="32">
        <v>94.12</v>
      </c>
      <c r="F726" s="32">
        <v>92.84</v>
      </c>
      <c r="G726" s="32">
        <v>93.12</v>
      </c>
      <c r="H726" s="6">
        <v>2543700</v>
      </c>
    </row>
    <row r="727" spans="2:8" ht="20" customHeight="1" x14ac:dyDescent="0.35">
      <c r="B727" s="45">
        <v>45211</v>
      </c>
      <c r="C727" s="45" t="s">
        <v>437</v>
      </c>
      <c r="D727" s="32">
        <v>94.71</v>
      </c>
      <c r="E727" s="32">
        <v>94.71</v>
      </c>
      <c r="F727" s="32">
        <v>93.29</v>
      </c>
      <c r="G727" s="32">
        <v>93.74</v>
      </c>
      <c r="H727" s="6">
        <v>1729700</v>
      </c>
    </row>
    <row r="728" spans="2:8" ht="20" customHeight="1" x14ac:dyDescent="0.35">
      <c r="B728" s="45">
        <v>45210</v>
      </c>
      <c r="C728" s="45" t="s">
        <v>437</v>
      </c>
      <c r="D728" s="32">
        <v>94.55</v>
      </c>
      <c r="E728" s="32">
        <v>94.7</v>
      </c>
      <c r="F728" s="32">
        <v>93.97</v>
      </c>
      <c r="G728" s="32">
        <v>94.58</v>
      </c>
      <c r="H728" s="6">
        <v>2578700</v>
      </c>
    </row>
    <row r="729" spans="2:8" ht="20" customHeight="1" x14ac:dyDescent="0.35">
      <c r="B729" s="45">
        <v>45209</v>
      </c>
      <c r="C729" s="45" t="s">
        <v>437</v>
      </c>
      <c r="D729" s="32">
        <v>93.76</v>
      </c>
      <c r="E729" s="32">
        <v>94.59</v>
      </c>
      <c r="F729" s="32">
        <v>93.7</v>
      </c>
      <c r="G729" s="32">
        <v>94.15</v>
      </c>
      <c r="H729" s="6">
        <v>2297000</v>
      </c>
    </row>
    <row r="730" spans="2:8" ht="20" customHeight="1" x14ac:dyDescent="0.35">
      <c r="B730" s="45">
        <v>45208</v>
      </c>
      <c r="C730" s="45" t="s">
        <v>437</v>
      </c>
      <c r="D730" s="32">
        <v>92.42</v>
      </c>
      <c r="E730" s="32">
        <v>93.46</v>
      </c>
      <c r="F730" s="32">
        <v>92.35</v>
      </c>
      <c r="G730" s="32">
        <v>93.32</v>
      </c>
      <c r="H730" s="6">
        <v>3441700</v>
      </c>
    </row>
    <row r="731" spans="2:8" ht="20" customHeight="1" x14ac:dyDescent="0.35">
      <c r="B731" s="45">
        <v>45205</v>
      </c>
      <c r="C731" s="45" t="s">
        <v>437</v>
      </c>
      <c r="D731" s="32">
        <v>91.61</v>
      </c>
      <c r="E731" s="32">
        <v>93.39</v>
      </c>
      <c r="F731" s="32">
        <v>91.31</v>
      </c>
      <c r="G731" s="32">
        <v>93.04</v>
      </c>
      <c r="H731" s="6">
        <v>5399400</v>
      </c>
    </row>
    <row r="732" spans="2:8" ht="20" customHeight="1" x14ac:dyDescent="0.35">
      <c r="B732" s="45">
        <v>45204</v>
      </c>
      <c r="C732" s="45" t="s">
        <v>437</v>
      </c>
      <c r="D732" s="32">
        <v>91.91</v>
      </c>
      <c r="E732" s="32">
        <v>92.18</v>
      </c>
      <c r="F732" s="32">
        <v>91.36</v>
      </c>
      <c r="G732" s="32">
        <v>92.02</v>
      </c>
      <c r="H732" s="6">
        <v>2353200</v>
      </c>
    </row>
    <row r="733" spans="2:8" ht="20" customHeight="1" x14ac:dyDescent="0.35">
      <c r="B733" s="45">
        <v>45203</v>
      </c>
      <c r="C733" s="45" t="s">
        <v>437</v>
      </c>
      <c r="D733" s="32">
        <v>91.45</v>
      </c>
      <c r="E733" s="32">
        <v>91.91</v>
      </c>
      <c r="F733" s="32">
        <v>90.98</v>
      </c>
      <c r="G733" s="32">
        <v>91.8</v>
      </c>
      <c r="H733" s="6">
        <v>1378300</v>
      </c>
    </row>
    <row r="734" spans="2:8" ht="20" customHeight="1" x14ac:dyDescent="0.35">
      <c r="B734" s="45">
        <v>45202</v>
      </c>
      <c r="C734" s="45" t="s">
        <v>437</v>
      </c>
      <c r="D734" s="32">
        <v>92.07</v>
      </c>
      <c r="E734" s="32">
        <v>92.32</v>
      </c>
      <c r="F734" s="32">
        <v>91.12</v>
      </c>
      <c r="G734" s="32">
        <v>91.42</v>
      </c>
      <c r="H734" s="6">
        <v>1386000</v>
      </c>
    </row>
    <row r="735" spans="2:8" ht="20" customHeight="1" x14ac:dyDescent="0.35">
      <c r="B735" s="45">
        <v>45201</v>
      </c>
      <c r="C735" s="45" t="s">
        <v>437</v>
      </c>
      <c r="D735" s="32">
        <v>92.99</v>
      </c>
      <c r="E735" s="32">
        <v>93.1</v>
      </c>
      <c r="F735" s="32">
        <v>92.25</v>
      </c>
      <c r="G735" s="32">
        <v>92.68</v>
      </c>
      <c r="H735" s="6">
        <v>4101600</v>
      </c>
    </row>
    <row r="736" spans="2:8" ht="20" customHeight="1" x14ac:dyDescent="0.35">
      <c r="B736" s="45">
        <v>45198</v>
      </c>
      <c r="C736" s="45" t="s">
        <v>437</v>
      </c>
      <c r="D736" s="32">
        <v>94.2</v>
      </c>
      <c r="E736" s="32">
        <v>94.22</v>
      </c>
      <c r="F736" s="32">
        <v>92.94</v>
      </c>
      <c r="G736" s="32">
        <v>93.18</v>
      </c>
      <c r="H736" s="6">
        <v>3009700</v>
      </c>
    </row>
    <row r="737" spans="2:8" ht="20" customHeight="1" x14ac:dyDescent="0.35">
      <c r="B737" s="45">
        <v>45197</v>
      </c>
      <c r="C737" s="45" t="s">
        <v>437</v>
      </c>
      <c r="D737" s="32">
        <v>92.76</v>
      </c>
      <c r="E737" s="32">
        <v>93.74</v>
      </c>
      <c r="F737" s="32">
        <v>92.62</v>
      </c>
      <c r="G737" s="32">
        <v>93.44</v>
      </c>
      <c r="H737" s="6">
        <v>1443300</v>
      </c>
    </row>
    <row r="738" spans="2:8" ht="20" customHeight="1" x14ac:dyDescent="0.35">
      <c r="B738" s="45">
        <v>45196</v>
      </c>
      <c r="C738" s="45" t="s">
        <v>437</v>
      </c>
      <c r="D738" s="32">
        <v>93.13</v>
      </c>
      <c r="E738" s="32">
        <v>93.22</v>
      </c>
      <c r="F738" s="32">
        <v>92.13</v>
      </c>
      <c r="G738" s="32">
        <v>92.8</v>
      </c>
      <c r="H738" s="6">
        <v>1206200</v>
      </c>
    </row>
    <row r="739" spans="2:8" ht="20" customHeight="1" x14ac:dyDescent="0.35">
      <c r="B739" s="45">
        <v>45195</v>
      </c>
      <c r="C739" s="45" t="s">
        <v>437</v>
      </c>
      <c r="D739" s="32">
        <v>93.43</v>
      </c>
      <c r="E739" s="32">
        <v>93.62</v>
      </c>
      <c r="F739" s="32">
        <v>92.66</v>
      </c>
      <c r="G739" s="32">
        <v>92.79</v>
      </c>
      <c r="H739" s="6">
        <v>1608800</v>
      </c>
    </row>
    <row r="740" spans="2:8" ht="20" customHeight="1" x14ac:dyDescent="0.35">
      <c r="B740" s="45">
        <v>45194</v>
      </c>
      <c r="C740" s="45" t="s">
        <v>437</v>
      </c>
      <c r="D740" s="32">
        <v>93.59</v>
      </c>
      <c r="E740" s="32">
        <v>94.12</v>
      </c>
      <c r="F740" s="32">
        <v>93.47</v>
      </c>
      <c r="G740" s="32">
        <v>94.11</v>
      </c>
      <c r="H740" s="6">
        <v>1341200</v>
      </c>
    </row>
    <row r="741" spans="2:8" ht="20" customHeight="1" x14ac:dyDescent="0.35">
      <c r="B741" s="45">
        <v>45191</v>
      </c>
      <c r="C741" s="45" t="s">
        <v>437</v>
      </c>
      <c r="D741" s="32">
        <v>94.42</v>
      </c>
      <c r="E741" s="32">
        <v>94.69</v>
      </c>
      <c r="F741" s="32">
        <v>93.95</v>
      </c>
      <c r="G741" s="32">
        <v>94.01</v>
      </c>
      <c r="H741" s="6">
        <v>1231300</v>
      </c>
    </row>
    <row r="742" spans="2:8" ht="20" customHeight="1" x14ac:dyDescent="0.35">
      <c r="B742" s="45">
        <v>45190</v>
      </c>
      <c r="C742" s="45" t="s">
        <v>437</v>
      </c>
      <c r="D742" s="32">
        <v>94.86</v>
      </c>
      <c r="E742" s="32">
        <v>94.89</v>
      </c>
      <c r="F742" s="32">
        <v>93.95</v>
      </c>
      <c r="G742" s="32">
        <v>94.03</v>
      </c>
      <c r="H742" s="6">
        <v>1579700</v>
      </c>
    </row>
    <row r="743" spans="2:8" ht="20" customHeight="1" x14ac:dyDescent="0.35">
      <c r="B743" s="45">
        <v>45189</v>
      </c>
      <c r="C743" s="45" t="s">
        <v>437</v>
      </c>
      <c r="D743" s="32">
        <v>96.51</v>
      </c>
      <c r="E743" s="32">
        <v>96.77</v>
      </c>
      <c r="F743" s="32">
        <v>95.57</v>
      </c>
      <c r="G743" s="32">
        <v>95.6</v>
      </c>
      <c r="H743" s="6">
        <v>1155700</v>
      </c>
    </row>
    <row r="744" spans="2:8" ht="20" customHeight="1" x14ac:dyDescent="0.35">
      <c r="B744" s="45">
        <v>45188</v>
      </c>
      <c r="C744" s="45" t="s">
        <v>437</v>
      </c>
      <c r="D744" s="32">
        <v>96.32</v>
      </c>
      <c r="E744" s="32">
        <v>96.45</v>
      </c>
      <c r="F744" s="32">
        <v>95.82</v>
      </c>
      <c r="G744" s="32">
        <v>96.26</v>
      </c>
      <c r="H744" s="6">
        <v>1238100</v>
      </c>
    </row>
    <row r="745" spans="2:8" ht="20" customHeight="1" x14ac:dyDescent="0.35">
      <c r="B745" s="45">
        <v>45187</v>
      </c>
      <c r="C745" s="45" t="s">
        <v>437</v>
      </c>
      <c r="D745" s="32">
        <v>96.42</v>
      </c>
      <c r="E745" s="32">
        <v>96.65</v>
      </c>
      <c r="F745" s="32">
        <v>96.19</v>
      </c>
      <c r="G745" s="32">
        <v>96.44</v>
      </c>
      <c r="H745" s="6">
        <v>902200</v>
      </c>
    </row>
    <row r="746" spans="2:8" ht="20" customHeight="1" x14ac:dyDescent="0.35">
      <c r="B746" s="45">
        <v>45184</v>
      </c>
      <c r="C746" s="45" t="s">
        <v>437</v>
      </c>
      <c r="D746" s="32">
        <v>97.58</v>
      </c>
      <c r="E746" s="32">
        <v>97.64</v>
      </c>
      <c r="F746" s="32">
        <v>96.89</v>
      </c>
      <c r="G746" s="32">
        <v>96.96</v>
      </c>
      <c r="H746" s="6">
        <v>3056000</v>
      </c>
    </row>
    <row r="747" spans="2:8" ht="20" customHeight="1" x14ac:dyDescent="0.35">
      <c r="B747" s="45">
        <v>45183</v>
      </c>
      <c r="C747" s="45" t="s">
        <v>437</v>
      </c>
      <c r="D747" s="32">
        <v>97.41</v>
      </c>
      <c r="E747" s="32">
        <v>97.87</v>
      </c>
      <c r="F747" s="32">
        <v>97.2</v>
      </c>
      <c r="G747" s="32">
        <v>97.77</v>
      </c>
      <c r="H747" s="6">
        <v>1228900</v>
      </c>
    </row>
    <row r="748" spans="2:8" ht="20" customHeight="1" x14ac:dyDescent="0.35">
      <c r="B748" s="45">
        <v>45182</v>
      </c>
      <c r="C748" s="45" t="s">
        <v>437</v>
      </c>
      <c r="D748" s="32">
        <v>96.86</v>
      </c>
      <c r="E748" s="32">
        <v>97.05</v>
      </c>
      <c r="F748" s="32">
        <v>96.56</v>
      </c>
      <c r="G748" s="32">
        <v>96.79</v>
      </c>
      <c r="H748" s="6">
        <v>1335100</v>
      </c>
    </row>
    <row r="749" spans="2:8" ht="20" customHeight="1" x14ac:dyDescent="0.35">
      <c r="B749" s="45">
        <v>45181</v>
      </c>
      <c r="C749" s="45" t="s">
        <v>437</v>
      </c>
      <c r="D749" s="32">
        <v>96.95</v>
      </c>
      <c r="E749" s="32">
        <v>97.35</v>
      </c>
      <c r="F749" s="32">
        <v>96.82</v>
      </c>
      <c r="G749" s="32">
        <v>96.9</v>
      </c>
      <c r="H749" s="6">
        <v>973700</v>
      </c>
    </row>
    <row r="750" spans="2:8" ht="20" customHeight="1" x14ac:dyDescent="0.35">
      <c r="B750" s="45">
        <v>45180</v>
      </c>
      <c r="C750" s="45" t="s">
        <v>437</v>
      </c>
      <c r="D750" s="32">
        <v>97.23</v>
      </c>
      <c r="E750" s="32">
        <v>97.35</v>
      </c>
      <c r="F750" s="32">
        <v>96.97</v>
      </c>
      <c r="G750" s="32">
        <v>97.31</v>
      </c>
      <c r="H750" s="6">
        <v>1027800</v>
      </c>
    </row>
    <row r="751" spans="2:8" ht="20" customHeight="1" x14ac:dyDescent="0.35">
      <c r="B751" s="45">
        <v>45177</v>
      </c>
      <c r="C751" s="45" t="s">
        <v>437</v>
      </c>
      <c r="D751" s="32">
        <v>96.51</v>
      </c>
      <c r="E751" s="32">
        <v>96.84</v>
      </c>
      <c r="F751" s="32">
        <v>96.39</v>
      </c>
      <c r="G751" s="32">
        <v>96.53</v>
      </c>
      <c r="H751" s="6">
        <v>1840400</v>
      </c>
    </row>
    <row r="752" spans="2:8" ht="20" customHeight="1" x14ac:dyDescent="0.35">
      <c r="B752" s="45">
        <v>45176</v>
      </c>
      <c r="C752" s="45" t="s">
        <v>437</v>
      </c>
      <c r="D752" s="32">
        <v>96.31</v>
      </c>
      <c r="E752" s="32">
        <v>96.6</v>
      </c>
      <c r="F752" s="32">
        <v>96.11</v>
      </c>
      <c r="G752" s="32">
        <v>96.49</v>
      </c>
      <c r="H752" s="6">
        <v>895400</v>
      </c>
    </row>
    <row r="753" spans="2:8" ht="20" customHeight="1" x14ac:dyDescent="0.35">
      <c r="B753" s="45">
        <v>45175</v>
      </c>
      <c r="C753" s="45" t="s">
        <v>437</v>
      </c>
      <c r="D753" s="32">
        <v>97.28</v>
      </c>
      <c r="E753" s="32">
        <v>97.4</v>
      </c>
      <c r="F753" s="32">
        <v>96.48</v>
      </c>
      <c r="G753" s="32">
        <v>96.89</v>
      </c>
      <c r="H753" s="6">
        <v>1659600</v>
      </c>
    </row>
    <row r="754" spans="2:8" ht="20" customHeight="1" x14ac:dyDescent="0.35">
      <c r="B754" s="45">
        <v>45174</v>
      </c>
      <c r="C754" s="45" t="s">
        <v>437</v>
      </c>
      <c r="D754" s="32">
        <v>97.9</v>
      </c>
      <c r="E754" s="32">
        <v>97.9</v>
      </c>
      <c r="F754" s="32">
        <v>97.4</v>
      </c>
      <c r="G754" s="32">
        <v>97.45</v>
      </c>
      <c r="H754" s="6">
        <v>1512600</v>
      </c>
    </row>
    <row r="755" spans="2:8" ht="20" customHeight="1" x14ac:dyDescent="0.35">
      <c r="B755" s="45">
        <v>45170</v>
      </c>
      <c r="C755" s="45" t="s">
        <v>437</v>
      </c>
      <c r="D755" s="32">
        <v>98.53</v>
      </c>
      <c r="E755" s="32">
        <v>98.64</v>
      </c>
      <c r="F755" s="32">
        <v>97.79</v>
      </c>
      <c r="G755" s="32">
        <v>98.07</v>
      </c>
      <c r="H755" s="6">
        <v>2061300</v>
      </c>
    </row>
    <row r="756" spans="2:8" ht="20" customHeight="1" x14ac:dyDescent="0.35">
      <c r="B756" s="45">
        <v>45169</v>
      </c>
      <c r="C756" s="45" t="s">
        <v>437</v>
      </c>
      <c r="D756" s="32">
        <v>98.07</v>
      </c>
      <c r="E756" s="32">
        <v>98.21</v>
      </c>
      <c r="F756" s="32">
        <v>97.66</v>
      </c>
      <c r="G756" s="32">
        <v>97.73</v>
      </c>
      <c r="H756" s="6">
        <v>988600</v>
      </c>
    </row>
    <row r="757" spans="2:8" ht="20" customHeight="1" x14ac:dyDescent="0.35">
      <c r="B757" s="45">
        <v>45168</v>
      </c>
      <c r="C757" s="45" t="s">
        <v>437</v>
      </c>
      <c r="D757" s="32">
        <v>97.82</v>
      </c>
      <c r="E757" s="32">
        <v>98.18</v>
      </c>
      <c r="F757" s="32">
        <v>97.64</v>
      </c>
      <c r="G757" s="32">
        <v>97.98</v>
      </c>
      <c r="H757" s="6">
        <v>1273400</v>
      </c>
    </row>
    <row r="758" spans="2:8" ht="20" customHeight="1" x14ac:dyDescent="0.35">
      <c r="B758" s="45">
        <v>45167</v>
      </c>
      <c r="C758" s="45" t="s">
        <v>437</v>
      </c>
      <c r="D758" s="32">
        <v>96.34</v>
      </c>
      <c r="E758" s="32">
        <v>97.8</v>
      </c>
      <c r="F758" s="32">
        <v>96.29</v>
      </c>
      <c r="G758" s="32">
        <v>97.74</v>
      </c>
      <c r="H758" s="6">
        <v>1683900</v>
      </c>
    </row>
    <row r="759" spans="2:8" ht="20" customHeight="1" x14ac:dyDescent="0.35">
      <c r="B759" s="45">
        <v>45166</v>
      </c>
      <c r="C759" s="45" t="s">
        <v>437</v>
      </c>
      <c r="D759" s="32">
        <v>96.22</v>
      </c>
      <c r="E759" s="32">
        <v>96.53</v>
      </c>
      <c r="F759" s="32">
        <v>96.09</v>
      </c>
      <c r="G759" s="32">
        <v>96.44</v>
      </c>
      <c r="H759" s="6">
        <v>1336900</v>
      </c>
    </row>
    <row r="760" spans="2:8" ht="20" customHeight="1" x14ac:dyDescent="0.35">
      <c r="B760" s="45">
        <v>45163</v>
      </c>
      <c r="C760" s="45" t="s">
        <v>437</v>
      </c>
      <c r="D760" s="32">
        <v>95.47</v>
      </c>
      <c r="E760" s="32">
        <v>95.93</v>
      </c>
      <c r="F760" s="32">
        <v>94.68</v>
      </c>
      <c r="G760" s="32">
        <v>95.65</v>
      </c>
      <c r="H760" s="6">
        <v>1979800</v>
      </c>
    </row>
    <row r="761" spans="2:8" ht="20" customHeight="1" x14ac:dyDescent="0.35">
      <c r="B761" s="45">
        <v>45162</v>
      </c>
      <c r="C761" s="45" t="s">
        <v>437</v>
      </c>
      <c r="D761" s="32">
        <v>96.45</v>
      </c>
      <c r="E761" s="32">
        <v>96.56</v>
      </c>
      <c r="F761" s="32">
        <v>95.06</v>
      </c>
      <c r="G761" s="32">
        <v>95.1</v>
      </c>
      <c r="H761" s="6">
        <v>1294400</v>
      </c>
    </row>
    <row r="762" spans="2:8" ht="20" customHeight="1" x14ac:dyDescent="0.35">
      <c r="B762" s="45">
        <v>45161</v>
      </c>
      <c r="C762" s="45" t="s">
        <v>437</v>
      </c>
      <c r="D762" s="32">
        <v>95.52</v>
      </c>
      <c r="E762" s="32">
        <v>96.45</v>
      </c>
      <c r="F762" s="32">
        <v>95.51</v>
      </c>
      <c r="G762" s="32">
        <v>96.3</v>
      </c>
      <c r="H762" s="6">
        <v>1423600</v>
      </c>
    </row>
    <row r="763" spans="2:8" ht="20" customHeight="1" x14ac:dyDescent="0.35">
      <c r="B763" s="45">
        <v>45160</v>
      </c>
      <c r="C763" s="45" t="s">
        <v>437</v>
      </c>
      <c r="D763" s="32">
        <v>95.79</v>
      </c>
      <c r="E763" s="32">
        <v>95.83</v>
      </c>
      <c r="F763" s="32">
        <v>95.11</v>
      </c>
      <c r="G763" s="32">
        <v>95.21</v>
      </c>
      <c r="H763" s="6">
        <v>1653200</v>
      </c>
    </row>
    <row r="764" spans="2:8" ht="20" customHeight="1" x14ac:dyDescent="0.35">
      <c r="B764" s="45">
        <v>45159</v>
      </c>
      <c r="C764" s="45" t="s">
        <v>437</v>
      </c>
      <c r="D764" s="32">
        <v>95.14</v>
      </c>
      <c r="E764" s="32">
        <v>95.55</v>
      </c>
      <c r="F764" s="32">
        <v>94.69</v>
      </c>
      <c r="G764" s="32">
        <v>95.41</v>
      </c>
      <c r="H764" s="6">
        <v>1138900</v>
      </c>
    </row>
    <row r="765" spans="2:8" ht="20" customHeight="1" x14ac:dyDescent="0.35">
      <c r="B765" s="45">
        <v>45156</v>
      </c>
      <c r="C765" s="45" t="s">
        <v>437</v>
      </c>
      <c r="D765" s="32">
        <v>94.3</v>
      </c>
      <c r="E765" s="32">
        <v>95.15</v>
      </c>
      <c r="F765" s="32">
        <v>94.23</v>
      </c>
      <c r="G765" s="32">
        <v>94.94</v>
      </c>
      <c r="H765" s="6">
        <v>1858300</v>
      </c>
    </row>
    <row r="766" spans="2:8" ht="20" customHeight="1" x14ac:dyDescent="0.35">
      <c r="B766" s="45">
        <v>45155</v>
      </c>
      <c r="C766" s="45" t="s">
        <v>437</v>
      </c>
      <c r="D766" s="32">
        <v>96.01</v>
      </c>
      <c r="E766" s="32">
        <v>96.06</v>
      </c>
      <c r="F766" s="32">
        <v>94.87</v>
      </c>
      <c r="G766" s="32">
        <v>95</v>
      </c>
      <c r="H766" s="6">
        <v>930000</v>
      </c>
    </row>
    <row r="767" spans="2:8" ht="20" customHeight="1" x14ac:dyDescent="0.35">
      <c r="B767" s="45">
        <v>45154</v>
      </c>
      <c r="C767" s="45" t="s">
        <v>437</v>
      </c>
      <c r="D767" s="32">
        <v>96.18</v>
      </c>
      <c r="E767" s="32">
        <v>96.53</v>
      </c>
      <c r="F767" s="32">
        <v>95.61</v>
      </c>
      <c r="G767" s="32">
        <v>95.63</v>
      </c>
      <c r="H767" s="6">
        <v>1272800</v>
      </c>
    </row>
    <row r="768" spans="2:8" ht="20" customHeight="1" x14ac:dyDescent="0.35">
      <c r="B768" s="45">
        <v>45153</v>
      </c>
      <c r="C768" s="45" t="s">
        <v>437</v>
      </c>
      <c r="D768" s="32">
        <v>97.08</v>
      </c>
      <c r="E768" s="32">
        <v>97.1</v>
      </c>
      <c r="F768" s="32">
        <v>96.22</v>
      </c>
      <c r="G768" s="32">
        <v>96.36</v>
      </c>
      <c r="H768" s="6">
        <v>1750800</v>
      </c>
    </row>
    <row r="769" spans="2:8" ht="20" customHeight="1" x14ac:dyDescent="0.35">
      <c r="B769" s="45">
        <v>45152</v>
      </c>
      <c r="C769" s="45" t="s">
        <v>437</v>
      </c>
      <c r="D769" s="32">
        <v>96.96</v>
      </c>
      <c r="E769" s="32">
        <v>97.52</v>
      </c>
      <c r="F769" s="32">
        <v>96.72</v>
      </c>
      <c r="G769" s="32">
        <v>97.51</v>
      </c>
      <c r="H769" s="6">
        <v>926400</v>
      </c>
    </row>
    <row r="770" spans="2:8" ht="20" customHeight="1" x14ac:dyDescent="0.35">
      <c r="B770" s="45">
        <v>45149</v>
      </c>
      <c r="C770" s="45" t="s">
        <v>437</v>
      </c>
      <c r="D770" s="32">
        <v>97.21</v>
      </c>
      <c r="E770" s="32">
        <v>97.66</v>
      </c>
      <c r="F770" s="32">
        <v>97.07</v>
      </c>
      <c r="G770" s="32">
        <v>97.43</v>
      </c>
      <c r="H770" s="6">
        <v>1152900</v>
      </c>
    </row>
    <row r="771" spans="2:8" ht="20" customHeight="1" x14ac:dyDescent="0.35">
      <c r="B771" s="45">
        <v>45148</v>
      </c>
      <c r="C771" s="45" t="s">
        <v>437</v>
      </c>
      <c r="D771" s="32">
        <v>98.3</v>
      </c>
      <c r="E771" s="32">
        <v>98.98</v>
      </c>
      <c r="F771" s="32">
        <v>97.54</v>
      </c>
      <c r="G771" s="32">
        <v>97.78</v>
      </c>
      <c r="H771" s="6">
        <v>1107400</v>
      </c>
    </row>
    <row r="772" spans="2:8" ht="20" customHeight="1" x14ac:dyDescent="0.35">
      <c r="B772" s="45">
        <v>45147</v>
      </c>
      <c r="C772" s="45" t="s">
        <v>437</v>
      </c>
      <c r="D772" s="32">
        <v>98.08</v>
      </c>
      <c r="E772" s="32">
        <v>98.17</v>
      </c>
      <c r="F772" s="32">
        <v>97.44</v>
      </c>
      <c r="G772" s="32">
        <v>97.63</v>
      </c>
      <c r="H772" s="6">
        <v>928100</v>
      </c>
    </row>
    <row r="773" spans="2:8" ht="20" customHeight="1" x14ac:dyDescent="0.35">
      <c r="B773" s="45">
        <v>45146</v>
      </c>
      <c r="C773" s="45" t="s">
        <v>437</v>
      </c>
      <c r="D773" s="32">
        <v>97.73</v>
      </c>
      <c r="E773" s="32">
        <v>98.08</v>
      </c>
      <c r="F773" s="32">
        <v>97.26</v>
      </c>
      <c r="G773" s="32">
        <v>98.03</v>
      </c>
      <c r="H773" s="6">
        <v>1376900</v>
      </c>
    </row>
    <row r="774" spans="2:8" ht="20" customHeight="1" x14ac:dyDescent="0.35">
      <c r="B774" s="45">
        <v>45145</v>
      </c>
      <c r="C774" s="45" t="s">
        <v>437</v>
      </c>
      <c r="D774" s="32">
        <v>98.4</v>
      </c>
      <c r="E774" s="32">
        <v>98.65</v>
      </c>
      <c r="F774" s="32">
        <v>98.03</v>
      </c>
      <c r="G774" s="32">
        <v>98.64</v>
      </c>
      <c r="H774" s="6">
        <v>1102100</v>
      </c>
    </row>
    <row r="775" spans="2:8" ht="20" customHeight="1" x14ac:dyDescent="0.35">
      <c r="B775" s="45">
        <v>45142</v>
      </c>
      <c r="C775" s="45" t="s">
        <v>437</v>
      </c>
      <c r="D775" s="32">
        <v>98.57</v>
      </c>
      <c r="E775" s="32">
        <v>99.09</v>
      </c>
      <c r="F775" s="32">
        <v>97.83</v>
      </c>
      <c r="G775" s="32">
        <v>97.92</v>
      </c>
      <c r="H775" s="6">
        <v>1384000</v>
      </c>
    </row>
    <row r="776" spans="2:8" ht="20" customHeight="1" x14ac:dyDescent="0.35">
      <c r="B776" s="45">
        <v>45141</v>
      </c>
      <c r="C776" s="45" t="s">
        <v>437</v>
      </c>
      <c r="D776" s="32">
        <v>97.84</v>
      </c>
      <c r="E776" s="32">
        <v>98.44</v>
      </c>
      <c r="F776" s="32">
        <v>97.71</v>
      </c>
      <c r="G776" s="32">
        <v>98.1</v>
      </c>
      <c r="H776" s="6">
        <v>1065200</v>
      </c>
    </row>
    <row r="777" spans="2:8" ht="20" customHeight="1" x14ac:dyDescent="0.35">
      <c r="B777" s="45">
        <v>45140</v>
      </c>
      <c r="C777" s="45" t="s">
        <v>437</v>
      </c>
      <c r="D777" s="32">
        <v>99.04</v>
      </c>
      <c r="E777" s="32">
        <v>99.08</v>
      </c>
      <c r="F777" s="32">
        <v>98.15</v>
      </c>
      <c r="G777" s="32">
        <v>98.31</v>
      </c>
      <c r="H777" s="6">
        <v>1514000</v>
      </c>
    </row>
    <row r="778" spans="2:8" ht="20" customHeight="1" x14ac:dyDescent="0.35">
      <c r="B778" s="45">
        <v>45139</v>
      </c>
      <c r="C778" s="45" t="s">
        <v>437</v>
      </c>
      <c r="D778" s="32">
        <v>100.08</v>
      </c>
      <c r="E778" s="32">
        <v>100.21</v>
      </c>
      <c r="F778" s="32">
        <v>99.74</v>
      </c>
      <c r="G778" s="32">
        <v>99.98</v>
      </c>
      <c r="H778" s="6">
        <v>1442000</v>
      </c>
    </row>
    <row r="779" spans="2:8" ht="20" customHeight="1" x14ac:dyDescent="0.35">
      <c r="B779" s="45">
        <v>45138</v>
      </c>
      <c r="C779" s="45" t="s">
        <v>437</v>
      </c>
      <c r="D779" s="32">
        <v>100.5</v>
      </c>
      <c r="E779" s="32">
        <v>100.73</v>
      </c>
      <c r="F779" s="32">
        <v>100.36</v>
      </c>
      <c r="G779" s="32">
        <v>100.59</v>
      </c>
      <c r="H779" s="6">
        <v>3081800</v>
      </c>
    </row>
    <row r="780" spans="2:8" ht="20" customHeight="1" x14ac:dyDescent="0.35">
      <c r="B780" s="45">
        <v>45135</v>
      </c>
      <c r="C780" s="45" t="s">
        <v>437</v>
      </c>
      <c r="D780" s="32">
        <v>100.2</v>
      </c>
      <c r="E780" s="32">
        <v>100.54</v>
      </c>
      <c r="F780" s="32">
        <v>100.03</v>
      </c>
      <c r="G780" s="32">
        <v>100.37</v>
      </c>
      <c r="H780" s="6">
        <v>869900</v>
      </c>
    </row>
    <row r="781" spans="2:8" ht="20" customHeight="1" x14ac:dyDescent="0.35">
      <c r="B781" s="45">
        <v>45134</v>
      </c>
      <c r="C781" s="45" t="s">
        <v>437</v>
      </c>
      <c r="D781" s="32">
        <v>100.69</v>
      </c>
      <c r="E781" s="32">
        <v>100.69</v>
      </c>
      <c r="F781" s="32">
        <v>99.16</v>
      </c>
      <c r="G781" s="32">
        <v>99.34</v>
      </c>
      <c r="H781" s="6">
        <v>1179300</v>
      </c>
    </row>
    <row r="782" spans="2:8" ht="20" customHeight="1" x14ac:dyDescent="0.35">
      <c r="B782" s="45">
        <v>45133</v>
      </c>
      <c r="C782" s="45" t="s">
        <v>437</v>
      </c>
      <c r="D782" s="32">
        <v>99.5</v>
      </c>
      <c r="E782" s="32">
        <v>100.26</v>
      </c>
      <c r="F782" s="32">
        <v>99.49</v>
      </c>
      <c r="G782" s="32">
        <v>100</v>
      </c>
      <c r="H782" s="6">
        <v>895600</v>
      </c>
    </row>
    <row r="783" spans="2:8" ht="20" customHeight="1" x14ac:dyDescent="0.35">
      <c r="B783" s="45">
        <v>45132</v>
      </c>
      <c r="C783" s="45" t="s">
        <v>437</v>
      </c>
      <c r="D783" s="32">
        <v>99.56</v>
      </c>
      <c r="E783" s="32">
        <v>100.03</v>
      </c>
      <c r="F783" s="32">
        <v>99.55</v>
      </c>
      <c r="G783" s="32">
        <v>99.82</v>
      </c>
      <c r="H783" s="6">
        <v>1126400</v>
      </c>
    </row>
    <row r="784" spans="2:8" ht="20" customHeight="1" x14ac:dyDescent="0.35">
      <c r="B784" s="45">
        <v>45131</v>
      </c>
      <c r="C784" s="45" t="s">
        <v>437</v>
      </c>
      <c r="D784" s="32">
        <v>99.29</v>
      </c>
      <c r="E784" s="32">
        <v>99.66</v>
      </c>
      <c r="F784" s="32">
        <v>99.14</v>
      </c>
      <c r="G784" s="32">
        <v>99.52</v>
      </c>
      <c r="H784" s="6">
        <v>633200</v>
      </c>
    </row>
    <row r="785" spans="2:8" ht="20" customHeight="1" x14ac:dyDescent="0.35">
      <c r="B785" s="45">
        <v>45128</v>
      </c>
      <c r="C785" s="45" t="s">
        <v>437</v>
      </c>
      <c r="D785" s="32">
        <v>99.48</v>
      </c>
      <c r="E785" s="32">
        <v>99.52</v>
      </c>
      <c r="F785" s="32">
        <v>99.11</v>
      </c>
      <c r="G785" s="32">
        <v>99.16</v>
      </c>
      <c r="H785" s="6">
        <v>1073300</v>
      </c>
    </row>
    <row r="786" spans="2:8" ht="20" customHeight="1" x14ac:dyDescent="0.35">
      <c r="B786" s="45">
        <v>45127</v>
      </c>
      <c r="C786" s="45" t="s">
        <v>437</v>
      </c>
      <c r="D786" s="32">
        <v>99.63</v>
      </c>
      <c r="E786" s="32">
        <v>99.73</v>
      </c>
      <c r="F786" s="32">
        <v>99</v>
      </c>
      <c r="G786" s="32">
        <v>99.12</v>
      </c>
      <c r="H786" s="6">
        <v>1294300</v>
      </c>
    </row>
    <row r="787" spans="2:8" ht="20" customHeight="1" x14ac:dyDescent="0.35">
      <c r="B787" s="45">
        <v>45126</v>
      </c>
      <c r="C787" s="45" t="s">
        <v>437</v>
      </c>
      <c r="D787" s="32">
        <v>99.84</v>
      </c>
      <c r="E787" s="32">
        <v>100.08</v>
      </c>
      <c r="F787" s="32">
        <v>99.66</v>
      </c>
      <c r="G787" s="32">
        <v>99.8</v>
      </c>
      <c r="H787" s="6">
        <v>927200</v>
      </c>
    </row>
    <row r="788" spans="2:8" ht="20" customHeight="1" x14ac:dyDescent="0.35">
      <c r="B788" s="45">
        <v>45125</v>
      </c>
      <c r="C788" s="45" t="s">
        <v>437</v>
      </c>
      <c r="D788" s="32">
        <v>99.02</v>
      </c>
      <c r="E788" s="32">
        <v>99.78</v>
      </c>
      <c r="F788" s="32">
        <v>98.96</v>
      </c>
      <c r="G788" s="32">
        <v>99.71</v>
      </c>
      <c r="H788" s="6">
        <v>901600</v>
      </c>
    </row>
    <row r="789" spans="2:8" ht="20" customHeight="1" x14ac:dyDescent="0.35">
      <c r="B789" s="45">
        <v>45124</v>
      </c>
      <c r="C789" s="45" t="s">
        <v>437</v>
      </c>
      <c r="D789" s="32">
        <v>98.69</v>
      </c>
      <c r="E789" s="32">
        <v>99.28</v>
      </c>
      <c r="F789" s="32">
        <v>98.61</v>
      </c>
      <c r="G789" s="32">
        <v>99.11</v>
      </c>
      <c r="H789" s="6">
        <v>1168200</v>
      </c>
    </row>
    <row r="790" spans="2:8" ht="20" customHeight="1" x14ac:dyDescent="0.35">
      <c r="B790" s="45">
        <v>45121</v>
      </c>
      <c r="C790" s="45" t="s">
        <v>437</v>
      </c>
      <c r="D790" s="32">
        <v>99.24</v>
      </c>
      <c r="E790" s="32">
        <v>99.28</v>
      </c>
      <c r="F790" s="32">
        <v>98.73</v>
      </c>
      <c r="G790" s="32">
        <v>98.83</v>
      </c>
      <c r="H790" s="6">
        <v>1127900</v>
      </c>
    </row>
    <row r="791" spans="2:8" ht="20" customHeight="1" x14ac:dyDescent="0.35">
      <c r="B791" s="45">
        <v>45120</v>
      </c>
      <c r="C791" s="45" t="s">
        <v>437</v>
      </c>
      <c r="D791" s="32">
        <v>98.72</v>
      </c>
      <c r="E791" s="32">
        <v>99.31</v>
      </c>
      <c r="F791" s="32">
        <v>98.67</v>
      </c>
      <c r="G791" s="32">
        <v>99.19</v>
      </c>
      <c r="H791" s="6">
        <v>1457500</v>
      </c>
    </row>
    <row r="792" spans="2:8" ht="20" customHeight="1" x14ac:dyDescent="0.35">
      <c r="B792" s="45">
        <v>45119</v>
      </c>
      <c r="C792" s="45" t="s">
        <v>437</v>
      </c>
      <c r="D792" s="32">
        <v>97.91</v>
      </c>
      <c r="E792" s="32">
        <v>98.25</v>
      </c>
      <c r="F792" s="32">
        <v>97.82</v>
      </c>
      <c r="G792" s="32">
        <v>98.06</v>
      </c>
      <c r="H792" s="6">
        <v>996000</v>
      </c>
    </row>
    <row r="793" spans="2:8" ht="20" customHeight="1" x14ac:dyDescent="0.35">
      <c r="B793" s="45">
        <v>45118</v>
      </c>
      <c r="C793" s="45" t="s">
        <v>437</v>
      </c>
      <c r="D793" s="32">
        <v>96.4</v>
      </c>
      <c r="E793" s="32">
        <v>96.99</v>
      </c>
      <c r="F793" s="32">
        <v>96.23</v>
      </c>
      <c r="G793" s="32">
        <v>96.93</v>
      </c>
      <c r="H793" s="6">
        <v>883100</v>
      </c>
    </row>
    <row r="794" spans="2:8" ht="20" customHeight="1" x14ac:dyDescent="0.35">
      <c r="B794" s="45">
        <v>45117</v>
      </c>
      <c r="C794" s="45" t="s">
        <v>437</v>
      </c>
      <c r="D794" s="32">
        <v>95.64</v>
      </c>
      <c r="E794" s="32">
        <v>96.1</v>
      </c>
      <c r="F794" s="32">
        <v>95.59</v>
      </c>
      <c r="G794" s="32">
        <v>96.1</v>
      </c>
      <c r="H794" s="6">
        <v>975500</v>
      </c>
    </row>
    <row r="795" spans="2:8" ht="20" customHeight="1" x14ac:dyDescent="0.35">
      <c r="B795" s="45">
        <v>45114</v>
      </c>
      <c r="C795" s="45" t="s">
        <v>437</v>
      </c>
      <c r="D795" s="32">
        <v>95.45</v>
      </c>
      <c r="E795" s="32">
        <v>96.51</v>
      </c>
      <c r="F795" s="32">
        <v>95.45</v>
      </c>
      <c r="G795" s="32">
        <v>95.8</v>
      </c>
      <c r="H795" s="6">
        <v>1168000</v>
      </c>
    </row>
    <row r="796" spans="2:8" ht="20" customHeight="1" x14ac:dyDescent="0.35">
      <c r="B796" s="45">
        <v>45113</v>
      </c>
      <c r="C796" s="45" t="s">
        <v>437</v>
      </c>
      <c r="D796" s="32">
        <v>95.71</v>
      </c>
      <c r="E796" s="32">
        <v>95.71</v>
      </c>
      <c r="F796" s="32">
        <v>94.97</v>
      </c>
      <c r="G796" s="32">
        <v>95.55</v>
      </c>
      <c r="H796" s="6">
        <v>995700</v>
      </c>
    </row>
    <row r="797" spans="2:8" ht="20" customHeight="1" x14ac:dyDescent="0.35">
      <c r="B797" s="45">
        <v>45112</v>
      </c>
      <c r="C797" s="45" t="s">
        <v>437</v>
      </c>
      <c r="D797" s="32">
        <v>96.79</v>
      </c>
      <c r="E797" s="32">
        <v>96.91</v>
      </c>
      <c r="F797" s="32">
        <v>96.59</v>
      </c>
      <c r="G797" s="32">
        <v>96.74</v>
      </c>
      <c r="H797" s="6">
        <v>793200</v>
      </c>
    </row>
    <row r="798" spans="2:8" ht="20" customHeight="1" x14ac:dyDescent="0.35">
      <c r="B798" s="45">
        <v>45110</v>
      </c>
      <c r="C798" s="45" t="s">
        <v>437</v>
      </c>
      <c r="D798" s="32">
        <v>97.06</v>
      </c>
      <c r="E798" s="32">
        <v>97.29</v>
      </c>
      <c r="F798" s="32">
        <v>97</v>
      </c>
      <c r="G798" s="32">
        <v>97.29</v>
      </c>
      <c r="H798" s="6">
        <v>971700</v>
      </c>
    </row>
    <row r="799" spans="2:8" ht="20" customHeight="1" x14ac:dyDescent="0.35">
      <c r="B799" s="45">
        <v>45107</v>
      </c>
      <c r="C799" s="45" t="s">
        <v>437</v>
      </c>
      <c r="D799" s="32">
        <v>96.66</v>
      </c>
      <c r="E799" s="32">
        <v>97.13</v>
      </c>
      <c r="F799" s="32">
        <v>96.65</v>
      </c>
      <c r="G799" s="32">
        <v>96.98</v>
      </c>
      <c r="H799" s="6">
        <v>1184100</v>
      </c>
    </row>
    <row r="800" spans="2:8" ht="20" customHeight="1" x14ac:dyDescent="0.35">
      <c r="B800" s="45">
        <v>45106</v>
      </c>
      <c r="C800" s="45" t="s">
        <v>437</v>
      </c>
      <c r="D800" s="32">
        <v>95.49</v>
      </c>
      <c r="E800" s="32">
        <v>95.92</v>
      </c>
      <c r="F800" s="32">
        <v>95.41</v>
      </c>
      <c r="G800" s="32">
        <v>95.92</v>
      </c>
      <c r="H800" s="6">
        <v>775200</v>
      </c>
    </row>
    <row r="801" spans="2:8" ht="20" customHeight="1" x14ac:dyDescent="0.35">
      <c r="B801" s="45">
        <v>45105</v>
      </c>
      <c r="C801" s="45" t="s">
        <v>437</v>
      </c>
      <c r="D801" s="32">
        <v>95.47</v>
      </c>
      <c r="E801" s="32">
        <v>95.91</v>
      </c>
      <c r="F801" s="32">
        <v>95.31</v>
      </c>
      <c r="G801" s="32">
        <v>95.74</v>
      </c>
      <c r="H801" s="6">
        <v>1138900</v>
      </c>
    </row>
    <row r="802" spans="2:8" ht="20" customHeight="1" x14ac:dyDescent="0.35">
      <c r="B802" s="45">
        <v>45104</v>
      </c>
      <c r="C802" s="45" t="s">
        <v>437</v>
      </c>
      <c r="D802" s="32">
        <v>94.98</v>
      </c>
      <c r="E802" s="32">
        <v>95.82</v>
      </c>
      <c r="F802" s="32">
        <v>94.84</v>
      </c>
      <c r="G802" s="32">
        <v>95.69</v>
      </c>
      <c r="H802" s="6">
        <v>931800</v>
      </c>
    </row>
    <row r="803" spans="2:8" ht="20" customHeight="1" x14ac:dyDescent="0.35">
      <c r="B803" s="45">
        <v>45103</v>
      </c>
      <c r="C803" s="45" t="s">
        <v>437</v>
      </c>
      <c r="D803" s="32">
        <v>94.79</v>
      </c>
      <c r="E803" s="32">
        <v>95.2</v>
      </c>
      <c r="F803" s="32">
        <v>94.68</v>
      </c>
      <c r="G803" s="32">
        <v>94.72</v>
      </c>
      <c r="H803" s="6">
        <v>1251600</v>
      </c>
    </row>
    <row r="804" spans="2:8" ht="20" customHeight="1" x14ac:dyDescent="0.35">
      <c r="B804" s="45">
        <v>45100</v>
      </c>
      <c r="C804" s="45" t="s">
        <v>437</v>
      </c>
      <c r="D804" s="32">
        <v>94.8</v>
      </c>
      <c r="E804" s="32">
        <v>95.13</v>
      </c>
      <c r="F804" s="32">
        <v>94.66</v>
      </c>
      <c r="G804" s="32">
        <v>94.78</v>
      </c>
      <c r="H804" s="6">
        <v>1602800</v>
      </c>
    </row>
    <row r="805" spans="2:8" ht="20" customHeight="1" x14ac:dyDescent="0.35">
      <c r="B805" s="45">
        <v>45099</v>
      </c>
      <c r="C805" s="45" t="s">
        <v>437</v>
      </c>
      <c r="D805" s="32">
        <v>95.54</v>
      </c>
      <c r="E805" s="32">
        <v>95.87</v>
      </c>
      <c r="F805" s="32">
        <v>95.38</v>
      </c>
      <c r="G805" s="32">
        <v>95.83</v>
      </c>
      <c r="H805" s="6">
        <v>915500</v>
      </c>
    </row>
    <row r="806" spans="2:8" ht="20" customHeight="1" x14ac:dyDescent="0.35">
      <c r="B806" s="45">
        <v>45098</v>
      </c>
      <c r="C806" s="45" t="s">
        <v>437</v>
      </c>
      <c r="D806" s="32">
        <v>96</v>
      </c>
      <c r="E806" s="32">
        <v>96.25</v>
      </c>
      <c r="F806" s="32">
        <v>95.71</v>
      </c>
      <c r="G806" s="32">
        <v>95.87</v>
      </c>
      <c r="H806" s="6">
        <v>1024800</v>
      </c>
    </row>
    <row r="807" spans="2:8" ht="20" customHeight="1" x14ac:dyDescent="0.35">
      <c r="B807" s="45">
        <v>45097</v>
      </c>
      <c r="C807" s="45" t="s">
        <v>437</v>
      </c>
      <c r="D807" s="32">
        <v>96.53</v>
      </c>
      <c r="E807" s="32">
        <v>96.54</v>
      </c>
      <c r="F807" s="32">
        <v>95.84</v>
      </c>
      <c r="G807" s="32">
        <v>96.17</v>
      </c>
      <c r="H807" s="6">
        <v>3171800</v>
      </c>
    </row>
    <row r="808" spans="2:8" ht="20" customHeight="1" x14ac:dyDescent="0.35">
      <c r="B808" s="45">
        <v>45093</v>
      </c>
      <c r="C808" s="45" t="s">
        <v>437</v>
      </c>
      <c r="D808" s="32">
        <v>98.48</v>
      </c>
      <c r="E808" s="32">
        <v>98.49</v>
      </c>
      <c r="F808" s="32">
        <v>97.68</v>
      </c>
      <c r="G808" s="32">
        <v>97.78</v>
      </c>
      <c r="H808" s="6">
        <v>935000</v>
      </c>
    </row>
    <row r="809" spans="2:8" ht="20" customHeight="1" x14ac:dyDescent="0.35">
      <c r="B809" s="45">
        <v>45092</v>
      </c>
      <c r="C809" s="45" t="s">
        <v>437</v>
      </c>
      <c r="D809" s="32">
        <v>96.9</v>
      </c>
      <c r="E809" s="32">
        <v>98.24</v>
      </c>
      <c r="F809" s="32">
        <v>96.83</v>
      </c>
      <c r="G809" s="32">
        <v>98.06</v>
      </c>
      <c r="H809" s="6">
        <v>997100</v>
      </c>
    </row>
    <row r="810" spans="2:8" ht="20" customHeight="1" x14ac:dyDescent="0.35">
      <c r="B810" s="45">
        <v>45091</v>
      </c>
      <c r="C810" s="45" t="s">
        <v>437</v>
      </c>
      <c r="D810" s="32">
        <v>97</v>
      </c>
      <c r="E810" s="32">
        <v>97.38</v>
      </c>
      <c r="F810" s="32">
        <v>96.28</v>
      </c>
      <c r="G810" s="32">
        <v>96.94</v>
      </c>
      <c r="H810" s="6">
        <v>1505700</v>
      </c>
    </row>
    <row r="811" spans="2:8" ht="20" customHeight="1" x14ac:dyDescent="0.35">
      <c r="B811" s="45">
        <v>45090</v>
      </c>
      <c r="C811" s="45" t="s">
        <v>437</v>
      </c>
      <c r="D811" s="32">
        <v>96.6</v>
      </c>
      <c r="E811" s="32">
        <v>96.96</v>
      </c>
      <c r="F811" s="32">
        <v>96.51</v>
      </c>
      <c r="G811" s="32">
        <v>96.79</v>
      </c>
      <c r="H811" s="6">
        <v>1824500</v>
      </c>
    </row>
    <row r="812" spans="2:8" ht="20" customHeight="1" x14ac:dyDescent="0.35">
      <c r="B812" s="45">
        <v>45089</v>
      </c>
      <c r="C812" s="45" t="s">
        <v>437</v>
      </c>
      <c r="D812" s="32">
        <v>95.61</v>
      </c>
      <c r="E812" s="32">
        <v>96.06</v>
      </c>
      <c r="F812" s="32">
        <v>95.45</v>
      </c>
      <c r="G812" s="32">
        <v>96.04</v>
      </c>
      <c r="H812" s="6">
        <v>902300</v>
      </c>
    </row>
    <row r="813" spans="2:8" ht="20" customHeight="1" x14ac:dyDescent="0.35">
      <c r="B813" s="45">
        <v>45086</v>
      </c>
      <c r="C813" s="45" t="s">
        <v>437</v>
      </c>
      <c r="D813" s="32">
        <v>95.48</v>
      </c>
      <c r="E813" s="32">
        <v>95.78</v>
      </c>
      <c r="F813" s="32">
        <v>95.21</v>
      </c>
      <c r="G813" s="32">
        <v>95.4</v>
      </c>
      <c r="H813" s="6">
        <v>961700</v>
      </c>
    </row>
    <row r="814" spans="2:8" ht="20" customHeight="1" x14ac:dyDescent="0.35">
      <c r="B814" s="45">
        <v>45085</v>
      </c>
      <c r="C814" s="45" t="s">
        <v>437</v>
      </c>
      <c r="D814" s="32">
        <v>94.82</v>
      </c>
      <c r="E814" s="32">
        <v>95.38</v>
      </c>
      <c r="F814" s="32">
        <v>94.63</v>
      </c>
      <c r="G814" s="32">
        <v>95.29</v>
      </c>
      <c r="H814" s="6">
        <v>995700</v>
      </c>
    </row>
    <row r="815" spans="2:8" ht="20" customHeight="1" x14ac:dyDescent="0.35">
      <c r="B815" s="45">
        <v>45084</v>
      </c>
      <c r="C815" s="45" t="s">
        <v>437</v>
      </c>
      <c r="D815" s="32">
        <v>95.11</v>
      </c>
      <c r="E815" s="32">
        <v>95.39</v>
      </c>
      <c r="F815" s="32">
        <v>94.61</v>
      </c>
      <c r="G815" s="32">
        <v>94.71</v>
      </c>
      <c r="H815" s="6">
        <v>1567700</v>
      </c>
    </row>
    <row r="816" spans="2:8" ht="20" customHeight="1" x14ac:dyDescent="0.35">
      <c r="B816" s="45">
        <v>45083</v>
      </c>
      <c r="C816" s="45" t="s">
        <v>437</v>
      </c>
      <c r="D816" s="32">
        <v>94.52</v>
      </c>
      <c r="E816" s="32">
        <v>95.19</v>
      </c>
      <c r="F816" s="32">
        <v>94.45</v>
      </c>
      <c r="G816" s="32">
        <v>95.12</v>
      </c>
      <c r="H816" s="6">
        <v>1371900</v>
      </c>
    </row>
    <row r="817" spans="2:8" ht="20" customHeight="1" x14ac:dyDescent="0.35">
      <c r="B817" s="45">
        <v>45082</v>
      </c>
      <c r="C817" s="45" t="s">
        <v>437</v>
      </c>
      <c r="D817" s="32">
        <v>94.88</v>
      </c>
      <c r="E817" s="32">
        <v>95.02</v>
      </c>
      <c r="F817" s="32">
        <v>94.45</v>
      </c>
      <c r="G817" s="32">
        <v>94.56</v>
      </c>
      <c r="H817" s="6">
        <v>1162900</v>
      </c>
    </row>
    <row r="818" spans="2:8" ht="20" customHeight="1" x14ac:dyDescent="0.35">
      <c r="B818" s="45">
        <v>45079</v>
      </c>
      <c r="C818" s="45" t="s">
        <v>437</v>
      </c>
      <c r="D818" s="32">
        <v>94.3</v>
      </c>
      <c r="E818" s="32">
        <v>95.04</v>
      </c>
      <c r="F818" s="32">
        <v>94.22</v>
      </c>
      <c r="G818" s="32">
        <v>94.88</v>
      </c>
      <c r="H818" s="6">
        <v>1462200</v>
      </c>
    </row>
    <row r="819" spans="2:8" ht="20" customHeight="1" x14ac:dyDescent="0.35">
      <c r="B819" s="45">
        <v>45078</v>
      </c>
      <c r="C819" s="45" t="s">
        <v>437</v>
      </c>
      <c r="D819" s="32">
        <v>92.55</v>
      </c>
      <c r="E819" s="32">
        <v>93.62</v>
      </c>
      <c r="F819" s="32">
        <v>92.34</v>
      </c>
      <c r="G819" s="32">
        <v>93.42</v>
      </c>
      <c r="H819" s="6">
        <v>1499700</v>
      </c>
    </row>
    <row r="820" spans="2:8" ht="20" customHeight="1" x14ac:dyDescent="0.35">
      <c r="B820" s="45">
        <v>45077</v>
      </c>
      <c r="C820" s="45" t="s">
        <v>437</v>
      </c>
      <c r="D820" s="32">
        <v>92.4</v>
      </c>
      <c r="E820" s="32">
        <v>92.51</v>
      </c>
      <c r="F820" s="32">
        <v>91.78</v>
      </c>
      <c r="G820" s="32">
        <v>92.27</v>
      </c>
      <c r="H820" s="6">
        <v>1351800</v>
      </c>
    </row>
    <row r="821" spans="2:8" ht="20" customHeight="1" x14ac:dyDescent="0.35">
      <c r="B821" s="45">
        <v>45076</v>
      </c>
      <c r="C821" s="45" t="s">
        <v>437</v>
      </c>
      <c r="D821" s="32">
        <v>93.51</v>
      </c>
      <c r="E821" s="32">
        <v>93.57</v>
      </c>
      <c r="F821" s="32">
        <v>92.65</v>
      </c>
      <c r="G821" s="32">
        <v>92.96</v>
      </c>
      <c r="H821" s="6">
        <v>1797100</v>
      </c>
    </row>
    <row r="822" spans="2:8" ht="20" customHeight="1" x14ac:dyDescent="0.35">
      <c r="B822" s="45">
        <v>45072</v>
      </c>
      <c r="C822" s="45" t="s">
        <v>437</v>
      </c>
      <c r="D822" s="32">
        <v>92.49</v>
      </c>
      <c r="E822" s="32">
        <v>93.45</v>
      </c>
      <c r="F822" s="32">
        <v>92.46</v>
      </c>
      <c r="G822" s="32">
        <v>93.29</v>
      </c>
      <c r="H822" s="6">
        <v>1419600</v>
      </c>
    </row>
    <row r="823" spans="2:8" ht="20" customHeight="1" x14ac:dyDescent="0.35">
      <c r="B823" s="45">
        <v>45071</v>
      </c>
      <c r="C823" s="45" t="s">
        <v>437</v>
      </c>
      <c r="D823" s="32">
        <v>92.32</v>
      </c>
      <c r="E823" s="32">
        <v>92.44</v>
      </c>
      <c r="F823" s="32">
        <v>91.76</v>
      </c>
      <c r="G823" s="32">
        <v>92.17</v>
      </c>
      <c r="H823" s="6">
        <v>1442200</v>
      </c>
    </row>
    <row r="824" spans="2:8" ht="20" customHeight="1" x14ac:dyDescent="0.35">
      <c r="B824" s="45">
        <v>45070</v>
      </c>
      <c r="C824" s="45" t="s">
        <v>437</v>
      </c>
      <c r="D824" s="32">
        <v>92.27</v>
      </c>
      <c r="E824" s="32">
        <v>92.27</v>
      </c>
      <c r="F824" s="32">
        <v>91.7</v>
      </c>
      <c r="G824" s="32">
        <v>91.89</v>
      </c>
      <c r="H824" s="6">
        <v>1324700</v>
      </c>
    </row>
    <row r="825" spans="2:8" ht="20" customHeight="1" x14ac:dyDescent="0.35">
      <c r="B825" s="45">
        <v>45069</v>
      </c>
      <c r="C825" s="45" t="s">
        <v>437</v>
      </c>
      <c r="D825" s="32">
        <v>93.39</v>
      </c>
      <c r="E825" s="32">
        <v>93.57</v>
      </c>
      <c r="F825" s="32">
        <v>92.7</v>
      </c>
      <c r="G825" s="32">
        <v>92.72</v>
      </c>
      <c r="H825" s="6">
        <v>897700</v>
      </c>
    </row>
    <row r="826" spans="2:8" ht="20" customHeight="1" x14ac:dyDescent="0.35">
      <c r="B826" s="45">
        <v>45068</v>
      </c>
      <c r="C826" s="45" t="s">
        <v>437</v>
      </c>
      <c r="D826" s="32">
        <v>93.78</v>
      </c>
      <c r="E826" s="32">
        <v>94.17</v>
      </c>
      <c r="F826" s="32">
        <v>93.67</v>
      </c>
      <c r="G826" s="32">
        <v>93.9</v>
      </c>
      <c r="H826" s="6">
        <v>1281700</v>
      </c>
    </row>
    <row r="827" spans="2:8" ht="20" customHeight="1" x14ac:dyDescent="0.35">
      <c r="B827" s="45">
        <v>45065</v>
      </c>
      <c r="C827" s="45" t="s">
        <v>437</v>
      </c>
      <c r="D827" s="32">
        <v>93.91</v>
      </c>
      <c r="E827" s="32">
        <v>94.04</v>
      </c>
      <c r="F827" s="32">
        <v>93.49</v>
      </c>
      <c r="G827" s="32">
        <v>93.75</v>
      </c>
      <c r="H827" s="6">
        <v>1290100</v>
      </c>
    </row>
    <row r="828" spans="2:8" ht="20" customHeight="1" x14ac:dyDescent="0.35">
      <c r="B828" s="45">
        <v>45064</v>
      </c>
      <c r="C828" s="45" t="s">
        <v>437</v>
      </c>
      <c r="D828" s="32">
        <v>93.13</v>
      </c>
      <c r="E828" s="32">
        <v>93.79</v>
      </c>
      <c r="F828" s="32">
        <v>92.99</v>
      </c>
      <c r="G828" s="32">
        <v>93.74</v>
      </c>
      <c r="H828" s="6">
        <v>1607500</v>
      </c>
    </row>
    <row r="829" spans="2:8" ht="20" customHeight="1" x14ac:dyDescent="0.35">
      <c r="B829" s="45">
        <v>45063</v>
      </c>
      <c r="C829" s="45" t="s">
        <v>437</v>
      </c>
      <c r="D829" s="32">
        <v>92.76</v>
      </c>
      <c r="E829" s="32">
        <v>93.37</v>
      </c>
      <c r="F829" s="32">
        <v>92.36</v>
      </c>
      <c r="G829" s="32">
        <v>93.24</v>
      </c>
      <c r="H829" s="6">
        <v>1301300</v>
      </c>
    </row>
    <row r="830" spans="2:8" ht="20" customHeight="1" x14ac:dyDescent="0.35">
      <c r="B830" s="45">
        <v>45062</v>
      </c>
      <c r="C830" s="45" t="s">
        <v>437</v>
      </c>
      <c r="D830" s="32">
        <v>92.84</v>
      </c>
      <c r="E830" s="32">
        <v>92.97</v>
      </c>
      <c r="F830" s="32">
        <v>92.37</v>
      </c>
      <c r="G830" s="32">
        <v>92.37</v>
      </c>
      <c r="H830" s="6">
        <v>772600</v>
      </c>
    </row>
    <row r="831" spans="2:8" ht="20" customHeight="1" x14ac:dyDescent="0.35">
      <c r="B831" s="45">
        <v>45061</v>
      </c>
      <c r="C831" s="45" t="s">
        <v>437</v>
      </c>
      <c r="D831" s="32">
        <v>92.83</v>
      </c>
      <c r="E831" s="32">
        <v>93.25</v>
      </c>
      <c r="F831" s="32">
        <v>92.55</v>
      </c>
      <c r="G831" s="32">
        <v>93.17</v>
      </c>
      <c r="H831" s="6">
        <v>1307300</v>
      </c>
    </row>
    <row r="832" spans="2:8" ht="20" customHeight="1" x14ac:dyDescent="0.35">
      <c r="B832" s="45">
        <v>45058</v>
      </c>
      <c r="C832" s="45" t="s">
        <v>437</v>
      </c>
      <c r="D832" s="32">
        <v>92.97</v>
      </c>
      <c r="E832" s="32">
        <v>92.97</v>
      </c>
      <c r="F832" s="32">
        <v>92.08</v>
      </c>
      <c r="G832" s="32">
        <v>92.54</v>
      </c>
      <c r="H832" s="6">
        <v>1531500</v>
      </c>
    </row>
    <row r="833" spans="2:8" ht="20" customHeight="1" x14ac:dyDescent="0.35">
      <c r="B833" s="45">
        <v>45057</v>
      </c>
      <c r="C833" s="45" t="s">
        <v>437</v>
      </c>
      <c r="D833" s="32">
        <v>92.68</v>
      </c>
      <c r="E833" s="32">
        <v>92.8</v>
      </c>
      <c r="F833" s="32">
        <v>92.25</v>
      </c>
      <c r="G833" s="32">
        <v>92.8</v>
      </c>
      <c r="H833" s="6">
        <v>1016100</v>
      </c>
    </row>
    <row r="834" spans="2:8" ht="20" customHeight="1" x14ac:dyDescent="0.35">
      <c r="B834" s="45">
        <v>45056</v>
      </c>
      <c r="C834" s="45" t="s">
        <v>437</v>
      </c>
      <c r="D834" s="32">
        <v>93.33</v>
      </c>
      <c r="E834" s="32">
        <v>93.38</v>
      </c>
      <c r="F834" s="32">
        <v>92.29</v>
      </c>
      <c r="G834" s="32">
        <v>93.02</v>
      </c>
      <c r="H834" s="6">
        <v>4078400</v>
      </c>
    </row>
    <row r="835" spans="2:8" ht="20" customHeight="1" x14ac:dyDescent="0.35">
      <c r="B835" s="45">
        <v>45055</v>
      </c>
      <c r="C835" s="45" t="s">
        <v>437</v>
      </c>
      <c r="D835" s="32">
        <v>92.73</v>
      </c>
      <c r="E835" s="32">
        <v>93.02</v>
      </c>
      <c r="F835" s="32">
        <v>92.61</v>
      </c>
      <c r="G835" s="32">
        <v>92.83</v>
      </c>
      <c r="H835" s="6">
        <v>785000</v>
      </c>
    </row>
    <row r="836" spans="2:8" ht="20" customHeight="1" x14ac:dyDescent="0.35">
      <c r="B836" s="45">
        <v>45054</v>
      </c>
      <c r="C836" s="45" t="s">
        <v>437</v>
      </c>
      <c r="D836" s="32">
        <v>93.3</v>
      </c>
      <c r="E836" s="32">
        <v>93.34</v>
      </c>
      <c r="F836" s="32">
        <v>92.96</v>
      </c>
      <c r="G836" s="32">
        <v>93.21</v>
      </c>
      <c r="H836" s="6">
        <v>1048000</v>
      </c>
    </row>
    <row r="837" spans="2:8" ht="20" customHeight="1" x14ac:dyDescent="0.35">
      <c r="B837" s="45">
        <v>45051</v>
      </c>
      <c r="C837" s="45" t="s">
        <v>437</v>
      </c>
      <c r="D837" s="32">
        <v>92.35</v>
      </c>
      <c r="E837" s="32">
        <v>93.37</v>
      </c>
      <c r="F837" s="32">
        <v>92.3</v>
      </c>
      <c r="G837" s="32">
        <v>93.16</v>
      </c>
      <c r="H837" s="6">
        <v>971900</v>
      </c>
    </row>
    <row r="838" spans="2:8" ht="20" customHeight="1" x14ac:dyDescent="0.35">
      <c r="B838" s="45">
        <v>45050</v>
      </c>
      <c r="C838" s="45" t="s">
        <v>437</v>
      </c>
      <c r="D838" s="32">
        <v>91.85</v>
      </c>
      <c r="E838" s="32">
        <v>91.98</v>
      </c>
      <c r="F838" s="32">
        <v>91.35</v>
      </c>
      <c r="G838" s="32">
        <v>91.6</v>
      </c>
      <c r="H838" s="6">
        <v>1409900</v>
      </c>
    </row>
    <row r="839" spans="2:8" ht="20" customHeight="1" x14ac:dyDescent="0.35">
      <c r="B839" s="45">
        <v>45049</v>
      </c>
      <c r="C839" s="45" t="s">
        <v>437</v>
      </c>
      <c r="D839" s="32">
        <v>92.38</v>
      </c>
      <c r="E839" s="32">
        <v>93.02</v>
      </c>
      <c r="F839" s="32">
        <v>91.89</v>
      </c>
      <c r="G839" s="32">
        <v>91.92</v>
      </c>
      <c r="H839" s="6">
        <v>1462200</v>
      </c>
    </row>
    <row r="840" spans="2:8" ht="20" customHeight="1" x14ac:dyDescent="0.35">
      <c r="B840" s="45">
        <v>45048</v>
      </c>
      <c r="C840" s="45" t="s">
        <v>437</v>
      </c>
      <c r="D840" s="32">
        <v>92.9</v>
      </c>
      <c r="E840" s="32">
        <v>92.9</v>
      </c>
      <c r="F840" s="32">
        <v>91.58</v>
      </c>
      <c r="G840" s="32">
        <v>92.24</v>
      </c>
      <c r="H840" s="6">
        <v>1226800</v>
      </c>
    </row>
    <row r="841" spans="2:8" ht="20" customHeight="1" x14ac:dyDescent="0.35">
      <c r="B841" s="45">
        <v>45047</v>
      </c>
      <c r="C841" s="45" t="s">
        <v>437</v>
      </c>
      <c r="D841" s="32">
        <v>93.3</v>
      </c>
      <c r="E841" s="32">
        <v>93.66</v>
      </c>
      <c r="F841" s="32">
        <v>93.23</v>
      </c>
      <c r="G841" s="32">
        <v>93.29</v>
      </c>
      <c r="H841" s="6">
        <v>924500</v>
      </c>
    </row>
    <row r="842" spans="2:8" ht="20" customHeight="1" x14ac:dyDescent="0.35">
      <c r="B842" s="45">
        <v>45044</v>
      </c>
      <c r="C842" s="45" t="s">
        <v>437</v>
      </c>
      <c r="D842" s="32">
        <v>92.55</v>
      </c>
      <c r="E842" s="32">
        <v>93.41</v>
      </c>
      <c r="F842" s="32">
        <v>92.52</v>
      </c>
      <c r="G842" s="32">
        <v>93.4</v>
      </c>
      <c r="H842" s="6">
        <v>1692600</v>
      </c>
    </row>
    <row r="843" spans="2:8" ht="20" customHeight="1" x14ac:dyDescent="0.35">
      <c r="B843" s="45">
        <v>45043</v>
      </c>
      <c r="C843" s="45" t="s">
        <v>437</v>
      </c>
      <c r="D843" s="32">
        <v>91.87</v>
      </c>
      <c r="E843" s="32">
        <v>92.9</v>
      </c>
      <c r="F843" s="32">
        <v>91.78</v>
      </c>
      <c r="G843" s="32">
        <v>92.85</v>
      </c>
      <c r="H843" s="6">
        <v>1184600</v>
      </c>
    </row>
    <row r="844" spans="2:8" ht="20" customHeight="1" x14ac:dyDescent="0.35">
      <c r="B844" s="45">
        <v>45042</v>
      </c>
      <c r="C844" s="45" t="s">
        <v>437</v>
      </c>
      <c r="D844" s="32">
        <v>91.89</v>
      </c>
      <c r="E844" s="32">
        <v>92.02</v>
      </c>
      <c r="F844" s="32">
        <v>91.23</v>
      </c>
      <c r="G844" s="32">
        <v>91.33</v>
      </c>
      <c r="H844" s="6">
        <v>990600</v>
      </c>
    </row>
    <row r="845" spans="2:8" ht="20" customHeight="1" x14ac:dyDescent="0.35">
      <c r="B845" s="45">
        <v>45041</v>
      </c>
      <c r="C845" s="45" t="s">
        <v>437</v>
      </c>
      <c r="D845" s="32">
        <v>92.56</v>
      </c>
      <c r="E845" s="32">
        <v>92.56</v>
      </c>
      <c r="F845" s="32">
        <v>91.53</v>
      </c>
      <c r="G845" s="32">
        <v>91.53</v>
      </c>
      <c r="H845" s="6">
        <v>972900</v>
      </c>
    </row>
    <row r="846" spans="2:8" ht="20" customHeight="1" x14ac:dyDescent="0.35">
      <c r="B846" s="45">
        <v>45040</v>
      </c>
      <c r="C846" s="45" t="s">
        <v>437</v>
      </c>
      <c r="D846" s="32">
        <v>92.9</v>
      </c>
      <c r="E846" s="32">
        <v>93.14</v>
      </c>
      <c r="F846" s="32">
        <v>92.69</v>
      </c>
      <c r="G846" s="32">
        <v>93.05</v>
      </c>
      <c r="H846" s="6">
        <v>1969200</v>
      </c>
    </row>
    <row r="847" spans="2:8" ht="20" customHeight="1" x14ac:dyDescent="0.35">
      <c r="B847" s="45">
        <v>45037</v>
      </c>
      <c r="C847" s="45" t="s">
        <v>437</v>
      </c>
      <c r="D847" s="32">
        <v>92.92</v>
      </c>
      <c r="E847" s="32">
        <v>93.03</v>
      </c>
      <c r="F847" s="32">
        <v>92.47</v>
      </c>
      <c r="G847" s="32">
        <v>92.95</v>
      </c>
      <c r="H847" s="6">
        <v>1003900</v>
      </c>
    </row>
    <row r="848" spans="2:8" ht="20" customHeight="1" x14ac:dyDescent="0.35">
      <c r="B848" s="45">
        <v>45036</v>
      </c>
      <c r="C848" s="45" t="s">
        <v>437</v>
      </c>
      <c r="D848" s="32">
        <v>92.84</v>
      </c>
      <c r="E848" s="32">
        <v>93.27</v>
      </c>
      <c r="F848" s="32">
        <v>92.63</v>
      </c>
      <c r="G848" s="32">
        <v>92.92</v>
      </c>
      <c r="H848" s="6">
        <v>943300</v>
      </c>
    </row>
    <row r="849" spans="2:8" ht="20" customHeight="1" x14ac:dyDescent="0.35">
      <c r="B849" s="45">
        <v>45035</v>
      </c>
      <c r="C849" s="45" t="s">
        <v>437</v>
      </c>
      <c r="D849" s="32">
        <v>92.99</v>
      </c>
      <c r="E849" s="32">
        <v>93.43</v>
      </c>
      <c r="F849" s="32">
        <v>92.93</v>
      </c>
      <c r="G849" s="32">
        <v>93.26</v>
      </c>
      <c r="H849" s="6">
        <v>1263100</v>
      </c>
    </row>
    <row r="850" spans="2:8" ht="20" customHeight="1" x14ac:dyDescent="0.35">
      <c r="B850" s="45">
        <v>45034</v>
      </c>
      <c r="C850" s="45" t="s">
        <v>437</v>
      </c>
      <c r="D850" s="32">
        <v>93.7</v>
      </c>
      <c r="E850" s="32">
        <v>93.78</v>
      </c>
      <c r="F850" s="32">
        <v>93.21</v>
      </c>
      <c r="G850" s="32">
        <v>93.48</v>
      </c>
      <c r="H850" s="6">
        <v>1249900</v>
      </c>
    </row>
    <row r="851" spans="2:8" ht="20" customHeight="1" x14ac:dyDescent="0.35">
      <c r="B851" s="45">
        <v>45033</v>
      </c>
      <c r="C851" s="45" t="s">
        <v>437</v>
      </c>
      <c r="D851" s="32">
        <v>93.06</v>
      </c>
      <c r="E851" s="32">
        <v>93.34</v>
      </c>
      <c r="F851" s="32">
        <v>92.78</v>
      </c>
      <c r="G851" s="32">
        <v>93.32</v>
      </c>
      <c r="H851" s="6">
        <v>1028800</v>
      </c>
    </row>
    <row r="852" spans="2:8" ht="20" customHeight="1" x14ac:dyDescent="0.35">
      <c r="B852" s="45">
        <v>45030</v>
      </c>
      <c r="C852" s="45" t="s">
        <v>437</v>
      </c>
      <c r="D852" s="32">
        <v>93.3</v>
      </c>
      <c r="E852" s="32">
        <v>93.69</v>
      </c>
      <c r="F852" s="32">
        <v>92.63</v>
      </c>
      <c r="G852" s="32">
        <v>93.1</v>
      </c>
      <c r="H852" s="6">
        <v>2387100</v>
      </c>
    </row>
    <row r="853" spans="2:8" ht="20" customHeight="1" x14ac:dyDescent="0.35">
      <c r="B853" s="45">
        <v>45029</v>
      </c>
      <c r="C853" s="45" t="s">
        <v>437</v>
      </c>
      <c r="D853" s="32">
        <v>92.7</v>
      </c>
      <c r="E853" s="32">
        <v>93.48</v>
      </c>
      <c r="F853" s="32">
        <v>92.62</v>
      </c>
      <c r="G853" s="32">
        <v>93.39</v>
      </c>
      <c r="H853" s="6">
        <v>964500</v>
      </c>
    </row>
    <row r="854" spans="2:8" ht="20" customHeight="1" x14ac:dyDescent="0.35">
      <c r="B854" s="45">
        <v>45028</v>
      </c>
      <c r="C854" s="45" t="s">
        <v>437</v>
      </c>
      <c r="D854" s="32">
        <v>92.9</v>
      </c>
      <c r="E854" s="32">
        <v>92.99</v>
      </c>
      <c r="F854" s="32">
        <v>92.09</v>
      </c>
      <c r="G854" s="32">
        <v>92.18</v>
      </c>
      <c r="H854" s="6">
        <v>1877300</v>
      </c>
    </row>
    <row r="855" spans="2:8" ht="20" customHeight="1" x14ac:dyDescent="0.35">
      <c r="B855" s="45">
        <v>45027</v>
      </c>
      <c r="C855" s="45" t="s">
        <v>437</v>
      </c>
      <c r="D855" s="32">
        <v>92.32</v>
      </c>
      <c r="E855" s="32">
        <v>92.59</v>
      </c>
      <c r="F855" s="32">
        <v>92.18</v>
      </c>
      <c r="G855" s="32">
        <v>92.31</v>
      </c>
      <c r="H855" s="6">
        <v>1155500</v>
      </c>
    </row>
    <row r="856" spans="2:8" ht="20" customHeight="1" x14ac:dyDescent="0.35">
      <c r="B856" s="45">
        <v>45026</v>
      </c>
      <c r="C856" s="45" t="s">
        <v>437</v>
      </c>
      <c r="D856" s="32">
        <v>91.5</v>
      </c>
      <c r="E856" s="32">
        <v>92.1</v>
      </c>
      <c r="F856" s="32">
        <v>91.31</v>
      </c>
      <c r="G856" s="32">
        <v>92.09</v>
      </c>
      <c r="H856" s="6">
        <v>1189200</v>
      </c>
    </row>
    <row r="857" spans="2:8" ht="20" customHeight="1" x14ac:dyDescent="0.35">
      <c r="B857" s="45">
        <v>45022</v>
      </c>
      <c r="C857" s="45" t="s">
        <v>437</v>
      </c>
      <c r="D857" s="32">
        <v>91.54</v>
      </c>
      <c r="E857" s="32">
        <v>92.1</v>
      </c>
      <c r="F857" s="32">
        <v>91.3</v>
      </c>
      <c r="G857" s="32">
        <v>91.98</v>
      </c>
      <c r="H857" s="6">
        <v>924200</v>
      </c>
    </row>
    <row r="858" spans="2:8" ht="20" customHeight="1" x14ac:dyDescent="0.35">
      <c r="B858" s="45">
        <v>45021</v>
      </c>
      <c r="C858" s="45" t="s">
        <v>437</v>
      </c>
      <c r="D858" s="32">
        <v>91.89</v>
      </c>
      <c r="E858" s="32">
        <v>91.98</v>
      </c>
      <c r="F858" s="32">
        <v>91.32</v>
      </c>
      <c r="G858" s="32">
        <v>91.68</v>
      </c>
      <c r="H858" s="6">
        <v>1166200</v>
      </c>
    </row>
    <row r="859" spans="2:8" ht="20" customHeight="1" x14ac:dyDescent="0.35">
      <c r="B859" s="45">
        <v>45020</v>
      </c>
      <c r="C859" s="45" t="s">
        <v>437</v>
      </c>
      <c r="D859" s="32">
        <v>92.64</v>
      </c>
      <c r="E859" s="32">
        <v>92.68</v>
      </c>
      <c r="F859" s="32">
        <v>91.8</v>
      </c>
      <c r="G859" s="32">
        <v>92.13</v>
      </c>
      <c r="H859" s="6">
        <v>1881200</v>
      </c>
    </row>
    <row r="860" spans="2:8" ht="20" customHeight="1" x14ac:dyDescent="0.35">
      <c r="B860" s="45">
        <v>45019</v>
      </c>
      <c r="C860" s="45" t="s">
        <v>437</v>
      </c>
      <c r="D860" s="32">
        <v>92.1</v>
      </c>
      <c r="E860" s="32">
        <v>92.55</v>
      </c>
      <c r="F860" s="32">
        <v>91.92</v>
      </c>
      <c r="G860" s="32">
        <v>92.52</v>
      </c>
      <c r="H860" s="6">
        <v>1769900</v>
      </c>
    </row>
    <row r="861" spans="2:8" ht="20" customHeight="1" x14ac:dyDescent="0.35">
      <c r="B861" s="45">
        <v>45016</v>
      </c>
      <c r="C861" s="45" t="s">
        <v>437</v>
      </c>
      <c r="D861" s="32">
        <v>91.34</v>
      </c>
      <c r="E861" s="32">
        <v>92.12</v>
      </c>
      <c r="F861" s="32">
        <v>91.33</v>
      </c>
      <c r="G861" s="32">
        <v>92.09</v>
      </c>
      <c r="H861" s="6">
        <v>1232300</v>
      </c>
    </row>
    <row r="862" spans="2:8" ht="20" customHeight="1" x14ac:dyDescent="0.35">
      <c r="B862" s="45">
        <v>45015</v>
      </c>
      <c r="C862" s="45" t="s">
        <v>437</v>
      </c>
      <c r="D862" s="32">
        <v>91.13</v>
      </c>
      <c r="E862" s="32">
        <v>91.29</v>
      </c>
      <c r="F862" s="32">
        <v>90.8</v>
      </c>
      <c r="G862" s="32">
        <v>91.13</v>
      </c>
      <c r="H862" s="6">
        <v>1246700</v>
      </c>
    </row>
    <row r="863" spans="2:8" ht="20" customHeight="1" x14ac:dyDescent="0.35">
      <c r="B863" s="45">
        <v>45014</v>
      </c>
      <c r="C863" s="45" t="s">
        <v>437</v>
      </c>
      <c r="D863" s="32">
        <v>90.11</v>
      </c>
      <c r="E863" s="32">
        <v>90.47</v>
      </c>
      <c r="F863" s="32">
        <v>89.93</v>
      </c>
      <c r="G863" s="32">
        <v>90.43</v>
      </c>
      <c r="H863" s="6">
        <v>1488100</v>
      </c>
    </row>
    <row r="864" spans="2:8" ht="20" customHeight="1" x14ac:dyDescent="0.35">
      <c r="B864" s="45">
        <v>45013</v>
      </c>
      <c r="C864" s="45" t="s">
        <v>437</v>
      </c>
      <c r="D864" s="32">
        <v>89.21</v>
      </c>
      <c r="E864" s="32">
        <v>89.43</v>
      </c>
      <c r="F864" s="32">
        <v>88.94</v>
      </c>
      <c r="G864" s="32">
        <v>89.33</v>
      </c>
      <c r="H864" s="6">
        <v>1051300</v>
      </c>
    </row>
    <row r="865" spans="2:8" ht="20" customHeight="1" x14ac:dyDescent="0.35">
      <c r="B865" s="45">
        <v>45012</v>
      </c>
      <c r="C865" s="45" t="s">
        <v>437</v>
      </c>
      <c r="D865" s="32">
        <v>89.41</v>
      </c>
      <c r="E865" s="32">
        <v>89.52</v>
      </c>
      <c r="F865" s="32">
        <v>88.91</v>
      </c>
      <c r="G865" s="32">
        <v>89.24</v>
      </c>
      <c r="H865" s="6">
        <v>2146800</v>
      </c>
    </row>
    <row r="866" spans="2:8" ht="20" customHeight="1" x14ac:dyDescent="0.35">
      <c r="B866" s="45">
        <v>45009</v>
      </c>
      <c r="C866" s="45" t="s">
        <v>437</v>
      </c>
      <c r="D866" s="32">
        <v>88.23</v>
      </c>
      <c r="E866" s="32">
        <v>88.94</v>
      </c>
      <c r="F866" s="32">
        <v>87.73</v>
      </c>
      <c r="G866" s="32">
        <v>88.9</v>
      </c>
      <c r="H866" s="6">
        <v>2086500</v>
      </c>
    </row>
    <row r="867" spans="2:8" ht="20" customHeight="1" x14ac:dyDescent="0.35">
      <c r="B867" s="45">
        <v>45008</v>
      </c>
      <c r="C867" s="45" t="s">
        <v>437</v>
      </c>
      <c r="D867" s="32">
        <v>89.29</v>
      </c>
      <c r="E867" s="32">
        <v>90.03</v>
      </c>
      <c r="F867" s="32">
        <v>88.15</v>
      </c>
      <c r="G867" s="32">
        <v>88.68</v>
      </c>
      <c r="H867" s="6">
        <v>1875600</v>
      </c>
    </row>
    <row r="868" spans="2:8" ht="20" customHeight="1" x14ac:dyDescent="0.35">
      <c r="B868" s="45">
        <v>45007</v>
      </c>
      <c r="C868" s="45" t="s">
        <v>437</v>
      </c>
      <c r="D868" s="32">
        <v>89.63</v>
      </c>
      <c r="E868" s="32">
        <v>90.49</v>
      </c>
      <c r="F868" s="32">
        <v>88.45</v>
      </c>
      <c r="G868" s="32">
        <v>88.47</v>
      </c>
      <c r="H868" s="6">
        <v>2729600</v>
      </c>
    </row>
    <row r="869" spans="2:8" ht="20" customHeight="1" x14ac:dyDescent="0.35">
      <c r="B869" s="45">
        <v>45006</v>
      </c>
      <c r="C869" s="45" t="s">
        <v>437</v>
      </c>
      <c r="D869" s="32">
        <v>89.22</v>
      </c>
      <c r="E869" s="32">
        <v>89.61</v>
      </c>
      <c r="F869" s="32">
        <v>88.89</v>
      </c>
      <c r="G869" s="32">
        <v>89.5</v>
      </c>
      <c r="H869" s="6">
        <v>1361200</v>
      </c>
    </row>
    <row r="870" spans="2:8" ht="20" customHeight="1" x14ac:dyDescent="0.35">
      <c r="B870" s="45">
        <v>45005</v>
      </c>
      <c r="C870" s="45" t="s">
        <v>437</v>
      </c>
      <c r="D870" s="32">
        <v>87.8</v>
      </c>
      <c r="E870" s="32">
        <v>88.47</v>
      </c>
      <c r="F870" s="32">
        <v>87.61</v>
      </c>
      <c r="G870" s="32">
        <v>88.34</v>
      </c>
      <c r="H870" s="6">
        <v>1584200</v>
      </c>
    </row>
    <row r="871" spans="2:8" ht="20" customHeight="1" x14ac:dyDescent="0.35">
      <c r="B871" s="45">
        <v>45002</v>
      </c>
      <c r="C871" s="45" t="s">
        <v>437</v>
      </c>
      <c r="D871" s="32">
        <v>88.32</v>
      </c>
      <c r="E871" s="32">
        <v>88.47</v>
      </c>
      <c r="F871" s="32">
        <v>87.34</v>
      </c>
      <c r="G871" s="32">
        <v>87.68</v>
      </c>
      <c r="H871" s="6">
        <v>1881500</v>
      </c>
    </row>
    <row r="872" spans="2:8" ht="20" customHeight="1" x14ac:dyDescent="0.35">
      <c r="B872" s="45">
        <v>45001</v>
      </c>
      <c r="C872" s="45" t="s">
        <v>437</v>
      </c>
      <c r="D872" s="32">
        <v>86.88</v>
      </c>
      <c r="E872" s="32">
        <v>88.75</v>
      </c>
      <c r="F872" s="32">
        <v>86.72</v>
      </c>
      <c r="G872" s="32">
        <v>88.73</v>
      </c>
      <c r="H872" s="6">
        <v>2350800</v>
      </c>
    </row>
    <row r="873" spans="2:8" ht="20" customHeight="1" x14ac:dyDescent="0.35">
      <c r="B873" s="45">
        <v>45000</v>
      </c>
      <c r="C873" s="45" t="s">
        <v>437</v>
      </c>
      <c r="D873" s="32">
        <v>86.71</v>
      </c>
      <c r="E873" s="32">
        <v>87.34</v>
      </c>
      <c r="F873" s="32">
        <v>86.13</v>
      </c>
      <c r="G873" s="32">
        <v>87.28</v>
      </c>
      <c r="H873" s="6">
        <v>4639700</v>
      </c>
    </row>
    <row r="874" spans="2:8" ht="20" customHeight="1" x14ac:dyDescent="0.35">
      <c r="B874" s="45">
        <v>44999</v>
      </c>
      <c r="C874" s="45" t="s">
        <v>437</v>
      </c>
      <c r="D874" s="32">
        <v>88.47</v>
      </c>
      <c r="E874" s="32">
        <v>88.96</v>
      </c>
      <c r="F874" s="32">
        <v>87.78</v>
      </c>
      <c r="G874" s="32">
        <v>88.64</v>
      </c>
      <c r="H874" s="6">
        <v>3097800</v>
      </c>
    </row>
    <row r="875" spans="2:8" ht="20" customHeight="1" x14ac:dyDescent="0.35">
      <c r="B875" s="45">
        <v>44998</v>
      </c>
      <c r="C875" s="45" t="s">
        <v>437</v>
      </c>
      <c r="D875" s="32">
        <v>86.93</v>
      </c>
      <c r="E875" s="32">
        <v>88.37</v>
      </c>
      <c r="F875" s="32">
        <v>86.59</v>
      </c>
      <c r="G875" s="32">
        <v>87.48</v>
      </c>
      <c r="H875" s="6">
        <v>5639200</v>
      </c>
    </row>
    <row r="876" spans="2:8" ht="20" customHeight="1" x14ac:dyDescent="0.35">
      <c r="B876" s="45">
        <v>44995</v>
      </c>
      <c r="C876" s="45" t="s">
        <v>437</v>
      </c>
      <c r="D876" s="32">
        <v>88.91</v>
      </c>
      <c r="E876" s="32">
        <v>89.22</v>
      </c>
      <c r="F876" s="32">
        <v>87.49</v>
      </c>
      <c r="G876" s="32">
        <v>87.76</v>
      </c>
      <c r="H876" s="6">
        <v>5013800</v>
      </c>
    </row>
    <row r="877" spans="2:8" ht="20" customHeight="1" x14ac:dyDescent="0.35">
      <c r="B877" s="45">
        <v>44994</v>
      </c>
      <c r="C877" s="45" t="s">
        <v>437</v>
      </c>
      <c r="D877" s="32">
        <v>90.57</v>
      </c>
      <c r="E877" s="32">
        <v>90.85</v>
      </c>
      <c r="F877" s="32">
        <v>88.82</v>
      </c>
      <c r="G877" s="32">
        <v>88.99</v>
      </c>
      <c r="H877" s="6">
        <v>1623400</v>
      </c>
    </row>
    <row r="878" spans="2:8" ht="20" customHeight="1" x14ac:dyDescent="0.35">
      <c r="B878" s="45">
        <v>44993</v>
      </c>
      <c r="C878" s="45" t="s">
        <v>437</v>
      </c>
      <c r="D878" s="32">
        <v>90.31</v>
      </c>
      <c r="E878" s="32">
        <v>90.72</v>
      </c>
      <c r="F878" s="32">
        <v>90.04</v>
      </c>
      <c r="G878" s="32">
        <v>90.48</v>
      </c>
      <c r="H878" s="6">
        <v>1344300</v>
      </c>
    </row>
    <row r="879" spans="2:8" ht="20" customHeight="1" x14ac:dyDescent="0.35">
      <c r="B879" s="45">
        <v>44992</v>
      </c>
      <c r="C879" s="45" t="s">
        <v>437</v>
      </c>
      <c r="D879" s="32">
        <v>91.6</v>
      </c>
      <c r="E879" s="32">
        <v>91.6</v>
      </c>
      <c r="F879" s="32">
        <v>90.09</v>
      </c>
      <c r="G879" s="32">
        <v>90.24</v>
      </c>
      <c r="H879" s="6">
        <v>2838800</v>
      </c>
    </row>
    <row r="880" spans="2:8" ht="20" customHeight="1" x14ac:dyDescent="0.35">
      <c r="B880" s="45">
        <v>44991</v>
      </c>
      <c r="C880" s="45" t="s">
        <v>437</v>
      </c>
      <c r="D880" s="32">
        <v>91.87</v>
      </c>
      <c r="E880" s="32">
        <v>92.25</v>
      </c>
      <c r="F880" s="32">
        <v>91.54</v>
      </c>
      <c r="G880" s="32">
        <v>91.64</v>
      </c>
      <c r="H880" s="6">
        <v>2046400</v>
      </c>
    </row>
    <row r="881" spans="2:8" ht="20" customHeight="1" x14ac:dyDescent="0.35">
      <c r="B881" s="45">
        <v>44988</v>
      </c>
      <c r="C881" s="45" t="s">
        <v>437</v>
      </c>
      <c r="D881" s="32">
        <v>90.9</v>
      </c>
      <c r="E881" s="32">
        <v>91.88</v>
      </c>
      <c r="F881" s="32">
        <v>90.72</v>
      </c>
      <c r="G881" s="32">
        <v>91.78</v>
      </c>
      <c r="H881" s="6">
        <v>2100900</v>
      </c>
    </row>
    <row r="882" spans="2:8" ht="20" customHeight="1" x14ac:dyDescent="0.35">
      <c r="B882" s="45">
        <v>44987</v>
      </c>
      <c r="C882" s="45" t="s">
        <v>437</v>
      </c>
      <c r="D882" s="32">
        <v>89.53</v>
      </c>
      <c r="E882" s="32">
        <v>90.66</v>
      </c>
      <c r="F882" s="32">
        <v>89.42</v>
      </c>
      <c r="G882" s="32">
        <v>90.48</v>
      </c>
      <c r="H882" s="6">
        <v>1962700</v>
      </c>
    </row>
    <row r="883" spans="2:8" ht="20" customHeight="1" x14ac:dyDescent="0.35">
      <c r="B883" s="45">
        <v>44986</v>
      </c>
      <c r="C883" s="45" t="s">
        <v>437</v>
      </c>
      <c r="D883" s="32">
        <v>90.17</v>
      </c>
      <c r="E883" s="32">
        <v>90.42</v>
      </c>
      <c r="F883" s="32">
        <v>89.72</v>
      </c>
      <c r="G883" s="32">
        <v>90.01</v>
      </c>
      <c r="H883" s="6">
        <v>1859500</v>
      </c>
    </row>
    <row r="884" spans="2:8" ht="20" customHeight="1" x14ac:dyDescent="0.35">
      <c r="B884" s="45">
        <v>44985</v>
      </c>
      <c r="C884" s="45" t="s">
        <v>437</v>
      </c>
      <c r="D884" s="32">
        <v>90.08</v>
      </c>
      <c r="E884" s="32">
        <v>90.39</v>
      </c>
      <c r="F884" s="32">
        <v>89.79</v>
      </c>
      <c r="G884" s="32">
        <v>89.83</v>
      </c>
      <c r="H884" s="6">
        <v>1831400</v>
      </c>
    </row>
    <row r="885" spans="2:8" ht="20" customHeight="1" x14ac:dyDescent="0.35">
      <c r="B885" s="45">
        <v>44984</v>
      </c>
      <c r="C885" s="45" t="s">
        <v>437</v>
      </c>
      <c r="D885" s="32">
        <v>90.44</v>
      </c>
      <c r="E885" s="32">
        <v>90.8</v>
      </c>
      <c r="F885" s="32">
        <v>90.05</v>
      </c>
      <c r="G885" s="32">
        <v>90.22</v>
      </c>
      <c r="H885" s="6">
        <v>1872900</v>
      </c>
    </row>
    <row r="886" spans="2:8" ht="20" customHeight="1" x14ac:dyDescent="0.35">
      <c r="B886" s="45">
        <v>44981</v>
      </c>
      <c r="C886" s="45" t="s">
        <v>437</v>
      </c>
      <c r="D886" s="32">
        <v>89.56</v>
      </c>
      <c r="E886" s="32">
        <v>89.83</v>
      </c>
      <c r="F886" s="32">
        <v>89.19</v>
      </c>
      <c r="G886" s="32">
        <v>89.72</v>
      </c>
      <c r="H886" s="6">
        <v>1595300</v>
      </c>
    </row>
    <row r="887" spans="2:8" ht="20" customHeight="1" x14ac:dyDescent="0.35">
      <c r="B887" s="45">
        <v>44980</v>
      </c>
      <c r="C887" s="45" t="s">
        <v>437</v>
      </c>
      <c r="D887" s="32">
        <v>91.07</v>
      </c>
      <c r="E887" s="32">
        <v>91.19</v>
      </c>
      <c r="F887" s="32">
        <v>90</v>
      </c>
      <c r="G887" s="32">
        <v>90.9</v>
      </c>
      <c r="H887" s="6">
        <v>1295000</v>
      </c>
    </row>
    <row r="888" spans="2:8" ht="20" customHeight="1" x14ac:dyDescent="0.35">
      <c r="B888" s="45">
        <v>44979</v>
      </c>
      <c r="C888" s="45" t="s">
        <v>437</v>
      </c>
      <c r="D888" s="32">
        <v>90.71</v>
      </c>
      <c r="E888" s="32">
        <v>90.95</v>
      </c>
      <c r="F888" s="32">
        <v>90.15</v>
      </c>
      <c r="G888" s="32">
        <v>90.42</v>
      </c>
      <c r="H888" s="6">
        <v>2321000</v>
      </c>
    </row>
    <row r="889" spans="2:8" ht="20" customHeight="1" x14ac:dyDescent="0.35">
      <c r="B889" s="45">
        <v>44978</v>
      </c>
      <c r="C889" s="45" t="s">
        <v>437</v>
      </c>
      <c r="D889" s="32">
        <v>91.52</v>
      </c>
      <c r="E889" s="32">
        <v>91.71</v>
      </c>
      <c r="F889" s="32">
        <v>90.65</v>
      </c>
      <c r="G889" s="32">
        <v>90.72</v>
      </c>
      <c r="H889" s="6">
        <v>2738200</v>
      </c>
    </row>
    <row r="890" spans="2:8" ht="20" customHeight="1" x14ac:dyDescent="0.35">
      <c r="B890" s="45">
        <v>44974</v>
      </c>
      <c r="C890" s="45" t="s">
        <v>437</v>
      </c>
      <c r="D890" s="32">
        <v>91.97</v>
      </c>
      <c r="E890" s="32">
        <v>92.31</v>
      </c>
      <c r="F890" s="32">
        <v>91.59</v>
      </c>
      <c r="G890" s="32">
        <v>92.28</v>
      </c>
      <c r="H890" s="6">
        <v>1873200</v>
      </c>
    </row>
    <row r="891" spans="2:8" ht="20" customHeight="1" x14ac:dyDescent="0.35">
      <c r="B891" s="45">
        <v>44973</v>
      </c>
      <c r="C891" s="45" t="s">
        <v>437</v>
      </c>
      <c r="D891" s="32">
        <v>92.41</v>
      </c>
      <c r="E891" s="32">
        <v>93.34</v>
      </c>
      <c r="F891" s="32">
        <v>92.29</v>
      </c>
      <c r="G891" s="32">
        <v>92.49</v>
      </c>
      <c r="H891" s="6">
        <v>1981300</v>
      </c>
    </row>
    <row r="892" spans="2:8" ht="20" customHeight="1" x14ac:dyDescent="0.35">
      <c r="B892" s="45">
        <v>44972</v>
      </c>
      <c r="C892" s="45" t="s">
        <v>437</v>
      </c>
      <c r="D892" s="32">
        <v>92.57</v>
      </c>
      <c r="E892" s="32">
        <v>93.4</v>
      </c>
      <c r="F892" s="32">
        <v>92.45</v>
      </c>
      <c r="G892" s="32">
        <v>93.38</v>
      </c>
      <c r="H892" s="6">
        <v>1488400</v>
      </c>
    </row>
    <row r="893" spans="2:8" ht="20" customHeight="1" x14ac:dyDescent="0.35">
      <c r="B893" s="45">
        <v>44971</v>
      </c>
      <c r="C893" s="45" t="s">
        <v>437</v>
      </c>
      <c r="D893" s="32">
        <v>92.87</v>
      </c>
      <c r="E893" s="32">
        <v>93.8</v>
      </c>
      <c r="F893" s="32">
        <v>92.45</v>
      </c>
      <c r="G893" s="32">
        <v>93.33</v>
      </c>
      <c r="H893" s="6">
        <v>1670500</v>
      </c>
    </row>
    <row r="894" spans="2:8" ht="20" customHeight="1" x14ac:dyDescent="0.35">
      <c r="B894" s="45">
        <v>44970</v>
      </c>
      <c r="C894" s="45" t="s">
        <v>437</v>
      </c>
      <c r="D894" s="32">
        <v>92.43</v>
      </c>
      <c r="E894" s="32">
        <v>93.31</v>
      </c>
      <c r="F894" s="32">
        <v>92.33</v>
      </c>
      <c r="G894" s="32">
        <v>93.27</v>
      </c>
      <c r="H894" s="6">
        <v>4380300</v>
      </c>
    </row>
    <row r="895" spans="2:8" ht="20" customHeight="1" x14ac:dyDescent="0.35">
      <c r="B895" s="45">
        <v>44967</v>
      </c>
      <c r="C895" s="45" t="s">
        <v>437</v>
      </c>
      <c r="D895" s="32">
        <v>92.09</v>
      </c>
      <c r="E895" s="32">
        <v>92.37</v>
      </c>
      <c r="F895" s="32">
        <v>91.77</v>
      </c>
      <c r="G895" s="32">
        <v>92.25</v>
      </c>
      <c r="H895" s="6">
        <v>2240200</v>
      </c>
    </row>
    <row r="896" spans="2:8" ht="20" customHeight="1" x14ac:dyDescent="0.35">
      <c r="B896" s="45">
        <v>44966</v>
      </c>
      <c r="C896" s="45" t="s">
        <v>437</v>
      </c>
      <c r="D896" s="32">
        <v>93.87</v>
      </c>
      <c r="E896" s="32">
        <v>93.92</v>
      </c>
      <c r="F896" s="32">
        <v>92.15</v>
      </c>
      <c r="G896" s="32">
        <v>92.42</v>
      </c>
      <c r="H896" s="6">
        <v>1382400</v>
      </c>
    </row>
    <row r="897" spans="2:8" ht="20" customHeight="1" x14ac:dyDescent="0.35">
      <c r="B897" s="45">
        <v>44965</v>
      </c>
      <c r="C897" s="45" t="s">
        <v>437</v>
      </c>
      <c r="D897" s="32">
        <v>93.24</v>
      </c>
      <c r="E897" s="32">
        <v>93.58</v>
      </c>
      <c r="F897" s="32">
        <v>92.72</v>
      </c>
      <c r="G897" s="32">
        <v>92.88</v>
      </c>
      <c r="H897" s="6">
        <v>1799500</v>
      </c>
    </row>
    <row r="898" spans="2:8" ht="20" customHeight="1" x14ac:dyDescent="0.35">
      <c r="B898" s="45">
        <v>44964</v>
      </c>
      <c r="C898" s="45" t="s">
        <v>437</v>
      </c>
      <c r="D898" s="32">
        <v>92.46</v>
      </c>
      <c r="E898" s="32">
        <v>93.84</v>
      </c>
      <c r="F898" s="32">
        <v>92.17</v>
      </c>
      <c r="G898" s="32">
        <v>93.65</v>
      </c>
      <c r="H898" s="6">
        <v>1681200</v>
      </c>
    </row>
    <row r="899" spans="2:8" ht="20" customHeight="1" x14ac:dyDescent="0.35">
      <c r="B899" s="45">
        <v>44963</v>
      </c>
      <c r="C899" s="45" t="s">
        <v>437</v>
      </c>
      <c r="D899" s="32">
        <v>92.72</v>
      </c>
      <c r="E899" s="32">
        <v>92.9</v>
      </c>
      <c r="F899" s="32">
        <v>92.25</v>
      </c>
      <c r="G899" s="32">
        <v>92.66</v>
      </c>
      <c r="H899" s="6">
        <v>2325800</v>
      </c>
    </row>
    <row r="900" spans="2:8" ht="20" customHeight="1" x14ac:dyDescent="0.35">
      <c r="B900" s="45">
        <v>44960</v>
      </c>
      <c r="C900" s="45" t="s">
        <v>437</v>
      </c>
      <c r="D900" s="32">
        <v>93.43</v>
      </c>
      <c r="E900" s="32">
        <v>94.4</v>
      </c>
      <c r="F900" s="32">
        <v>93.25</v>
      </c>
      <c r="G900" s="32">
        <v>93.5</v>
      </c>
      <c r="H900" s="6">
        <v>2661400</v>
      </c>
    </row>
    <row r="901" spans="2:8" ht="20" customHeight="1" x14ac:dyDescent="0.35">
      <c r="B901" s="45">
        <v>44959</v>
      </c>
      <c r="C901" s="45" t="s">
        <v>437</v>
      </c>
      <c r="D901" s="32">
        <v>94.46</v>
      </c>
      <c r="E901" s="32">
        <v>94.87</v>
      </c>
      <c r="F901" s="32">
        <v>93.85</v>
      </c>
      <c r="G901" s="32">
        <v>94.55</v>
      </c>
      <c r="H901" s="6">
        <v>2264700</v>
      </c>
    </row>
    <row r="902" spans="2:8" ht="20" customHeight="1" x14ac:dyDescent="0.35">
      <c r="B902" s="45">
        <v>44958</v>
      </c>
      <c r="C902" s="45" t="s">
        <v>437</v>
      </c>
      <c r="D902" s="32">
        <v>92.68</v>
      </c>
      <c r="E902" s="32">
        <v>94.3</v>
      </c>
      <c r="F902" s="32">
        <v>91.99</v>
      </c>
      <c r="G902" s="32">
        <v>93.79</v>
      </c>
      <c r="H902" s="6">
        <v>1830600</v>
      </c>
    </row>
    <row r="903" spans="2:8" ht="20" customHeight="1" x14ac:dyDescent="0.35">
      <c r="B903" s="45">
        <v>44957</v>
      </c>
      <c r="C903" s="45" t="s">
        <v>437</v>
      </c>
      <c r="D903" s="32">
        <v>91.73</v>
      </c>
      <c r="E903" s="32">
        <v>92.79</v>
      </c>
      <c r="F903" s="32">
        <v>91.59</v>
      </c>
      <c r="G903" s="32">
        <v>92.78</v>
      </c>
      <c r="H903" s="6">
        <v>1352900</v>
      </c>
    </row>
    <row r="904" spans="2:8" ht="20" customHeight="1" x14ac:dyDescent="0.35">
      <c r="B904" s="45">
        <v>44956</v>
      </c>
      <c r="C904" s="45" t="s">
        <v>437</v>
      </c>
      <c r="D904" s="32">
        <v>92.22</v>
      </c>
      <c r="E904" s="32">
        <v>92.63</v>
      </c>
      <c r="F904" s="32">
        <v>91.69</v>
      </c>
      <c r="G904" s="32">
        <v>91.72</v>
      </c>
      <c r="H904" s="6">
        <v>2152500</v>
      </c>
    </row>
    <row r="905" spans="2:8" ht="20" customHeight="1" x14ac:dyDescent="0.35">
      <c r="B905" s="45">
        <v>44953</v>
      </c>
      <c r="C905" s="45" t="s">
        <v>437</v>
      </c>
      <c r="D905" s="32">
        <v>92.44</v>
      </c>
      <c r="E905" s="32">
        <v>93.24</v>
      </c>
      <c r="F905" s="32">
        <v>92.34</v>
      </c>
      <c r="G905" s="32">
        <v>92.85</v>
      </c>
      <c r="H905" s="6">
        <v>1597900</v>
      </c>
    </row>
    <row r="906" spans="2:8" ht="20" customHeight="1" x14ac:dyDescent="0.35">
      <c r="B906" s="45">
        <v>44952</v>
      </c>
      <c r="C906" s="45" t="s">
        <v>437</v>
      </c>
      <c r="D906" s="32">
        <v>92.58</v>
      </c>
      <c r="E906" s="32">
        <v>92.82</v>
      </c>
      <c r="F906" s="32">
        <v>91.88</v>
      </c>
      <c r="G906" s="32">
        <v>92.79</v>
      </c>
      <c r="H906" s="6">
        <v>1645800</v>
      </c>
    </row>
    <row r="907" spans="2:8" ht="20" customHeight="1" x14ac:dyDescent="0.35">
      <c r="B907" s="45">
        <v>44951</v>
      </c>
      <c r="C907" s="45" t="s">
        <v>437</v>
      </c>
      <c r="D907" s="32">
        <v>91.16</v>
      </c>
      <c r="E907" s="32">
        <v>92.07</v>
      </c>
      <c r="F907" s="32">
        <v>90.7</v>
      </c>
      <c r="G907" s="32">
        <v>92.01</v>
      </c>
      <c r="H907" s="6">
        <v>1616400</v>
      </c>
    </row>
    <row r="908" spans="2:8" ht="20" customHeight="1" x14ac:dyDescent="0.35">
      <c r="B908" s="45">
        <v>44950</v>
      </c>
      <c r="C908" s="45" t="s">
        <v>437</v>
      </c>
      <c r="D908" s="32">
        <v>91.58</v>
      </c>
      <c r="E908" s="32">
        <v>92.02</v>
      </c>
      <c r="F908" s="32">
        <v>91.28</v>
      </c>
      <c r="G908" s="32">
        <v>91.84</v>
      </c>
      <c r="H908" s="6">
        <v>1460700</v>
      </c>
    </row>
    <row r="909" spans="2:8" ht="20" customHeight="1" x14ac:dyDescent="0.35">
      <c r="B909" s="45">
        <v>44949</v>
      </c>
      <c r="C909" s="45" t="s">
        <v>437</v>
      </c>
      <c r="D909" s="32">
        <v>91.05</v>
      </c>
      <c r="E909" s="32">
        <v>92.25</v>
      </c>
      <c r="F909" s="32">
        <v>90.97</v>
      </c>
      <c r="G909" s="32">
        <v>91.93</v>
      </c>
      <c r="H909" s="6">
        <v>4305300</v>
      </c>
    </row>
    <row r="910" spans="2:8" ht="20" customHeight="1" x14ac:dyDescent="0.35">
      <c r="B910" s="45">
        <v>44946</v>
      </c>
      <c r="C910" s="45" t="s">
        <v>437</v>
      </c>
      <c r="D910" s="32">
        <v>89.94</v>
      </c>
      <c r="E910" s="32">
        <v>91.09</v>
      </c>
      <c r="F910" s="32">
        <v>89.61</v>
      </c>
      <c r="G910" s="32">
        <v>91.07</v>
      </c>
      <c r="H910" s="6">
        <v>2333300</v>
      </c>
    </row>
    <row r="911" spans="2:8" ht="20" customHeight="1" x14ac:dyDescent="0.35">
      <c r="B911" s="45">
        <v>44945</v>
      </c>
      <c r="C911" s="45" t="s">
        <v>437</v>
      </c>
      <c r="D911" s="32">
        <v>89.68</v>
      </c>
      <c r="E911" s="32">
        <v>90.08</v>
      </c>
      <c r="F911" s="32">
        <v>89.28</v>
      </c>
      <c r="G911" s="32">
        <v>89.68</v>
      </c>
      <c r="H911" s="6">
        <v>4035100</v>
      </c>
    </row>
    <row r="912" spans="2:8" ht="20" customHeight="1" x14ac:dyDescent="0.35">
      <c r="B912" s="45">
        <v>44944</v>
      </c>
      <c r="C912" s="45" t="s">
        <v>437</v>
      </c>
      <c r="D912" s="32">
        <v>91.63</v>
      </c>
      <c r="E912" s="32">
        <v>91.74</v>
      </c>
      <c r="F912" s="32">
        <v>90.05</v>
      </c>
      <c r="G912" s="32">
        <v>90.08</v>
      </c>
      <c r="H912" s="6">
        <v>4146400</v>
      </c>
    </row>
    <row r="913" spans="2:8" ht="20" customHeight="1" x14ac:dyDescent="0.35">
      <c r="B913" s="45">
        <v>44943</v>
      </c>
      <c r="C913" s="45" t="s">
        <v>437</v>
      </c>
      <c r="D913" s="32">
        <v>91.04</v>
      </c>
      <c r="E913" s="32">
        <v>91.48</v>
      </c>
      <c r="F913" s="32">
        <v>90.86</v>
      </c>
      <c r="G913" s="32">
        <v>91.06</v>
      </c>
      <c r="H913" s="6">
        <v>2714800</v>
      </c>
    </row>
    <row r="914" spans="2:8" ht="20" customHeight="1" x14ac:dyDescent="0.35">
      <c r="B914" s="45">
        <v>44939</v>
      </c>
      <c r="C914" s="45" t="s">
        <v>437</v>
      </c>
      <c r="D914" s="32">
        <v>90.05</v>
      </c>
      <c r="E914" s="32">
        <v>91.15</v>
      </c>
      <c r="F914" s="32">
        <v>90</v>
      </c>
      <c r="G914" s="32">
        <v>91.08</v>
      </c>
      <c r="H914" s="6">
        <v>1711900</v>
      </c>
    </row>
    <row r="915" spans="2:8" ht="20" customHeight="1" x14ac:dyDescent="0.35">
      <c r="B915" s="45">
        <v>44938</v>
      </c>
      <c r="C915" s="45" t="s">
        <v>437</v>
      </c>
      <c r="D915" s="32">
        <v>90.32</v>
      </c>
      <c r="E915" s="32">
        <v>90.87</v>
      </c>
      <c r="F915" s="32">
        <v>89.45</v>
      </c>
      <c r="G915" s="32">
        <v>90.61</v>
      </c>
      <c r="H915" s="6">
        <v>2880000</v>
      </c>
    </row>
    <row r="916" spans="2:8" ht="20" customHeight="1" x14ac:dyDescent="0.35">
      <c r="B916" s="45">
        <v>44937</v>
      </c>
      <c r="C916" s="45" t="s">
        <v>437</v>
      </c>
      <c r="D916" s="32">
        <v>89.44</v>
      </c>
      <c r="E916" s="32">
        <v>89.98</v>
      </c>
      <c r="F916" s="32">
        <v>89.24</v>
      </c>
      <c r="G916" s="32">
        <v>89.97</v>
      </c>
      <c r="H916" s="6">
        <v>2731900</v>
      </c>
    </row>
    <row r="917" spans="2:8" ht="20" customHeight="1" x14ac:dyDescent="0.35">
      <c r="B917" s="45">
        <v>44936</v>
      </c>
      <c r="C917" s="45" t="s">
        <v>437</v>
      </c>
      <c r="D917" s="32">
        <v>88.51</v>
      </c>
      <c r="E917" s="32">
        <v>89.07</v>
      </c>
      <c r="F917" s="32">
        <v>88.22</v>
      </c>
      <c r="G917" s="32">
        <v>89.07</v>
      </c>
      <c r="H917" s="6">
        <v>4671700</v>
      </c>
    </row>
    <row r="918" spans="2:8" ht="20" customHeight="1" x14ac:dyDescent="0.35">
      <c r="B918" s="45">
        <v>44935</v>
      </c>
      <c r="C918" s="45" t="s">
        <v>437</v>
      </c>
      <c r="D918" s="32">
        <v>89</v>
      </c>
      <c r="E918" s="32">
        <v>89.65</v>
      </c>
      <c r="F918" s="32">
        <v>88.55</v>
      </c>
      <c r="G918" s="32">
        <v>88.59</v>
      </c>
      <c r="H918" s="6">
        <v>4752300</v>
      </c>
    </row>
    <row r="919" spans="2:8" ht="20" customHeight="1" x14ac:dyDescent="0.35">
      <c r="B919" s="45">
        <v>44932</v>
      </c>
      <c r="C919" s="45" t="s">
        <v>437</v>
      </c>
      <c r="D919" s="32">
        <v>87.01</v>
      </c>
      <c r="E919" s="32">
        <v>88.55</v>
      </c>
      <c r="F919" s="32">
        <v>86.41</v>
      </c>
      <c r="G919" s="32">
        <v>88.38</v>
      </c>
      <c r="H919" s="6">
        <v>1828000</v>
      </c>
    </row>
    <row r="920" spans="2:8" ht="20" customHeight="1" x14ac:dyDescent="0.35">
      <c r="B920" s="45">
        <v>44931</v>
      </c>
      <c r="C920" s="45" t="s">
        <v>437</v>
      </c>
      <c r="D920" s="32">
        <v>86.72</v>
      </c>
      <c r="E920" s="32">
        <v>86.79</v>
      </c>
      <c r="F920" s="32">
        <v>86.2</v>
      </c>
      <c r="G920" s="32">
        <v>86.4</v>
      </c>
      <c r="H920" s="6">
        <v>2486400</v>
      </c>
    </row>
    <row r="921" spans="2:8" ht="20" customHeight="1" x14ac:dyDescent="0.35">
      <c r="B921" s="45">
        <v>44930</v>
      </c>
      <c r="C921" s="45" t="s">
        <v>437</v>
      </c>
      <c r="D921" s="32">
        <v>87.02</v>
      </c>
      <c r="E921" s="32">
        <v>87.62</v>
      </c>
      <c r="F921" s="32">
        <v>86.45</v>
      </c>
      <c r="G921" s="32">
        <v>87.3</v>
      </c>
      <c r="H921" s="6">
        <v>2534400</v>
      </c>
    </row>
    <row r="922" spans="2:8" ht="20" customHeight="1" x14ac:dyDescent="0.35">
      <c r="B922" s="45">
        <v>44929</v>
      </c>
      <c r="C922" s="45" t="s">
        <v>437</v>
      </c>
      <c r="D922" s="32">
        <v>86.88</v>
      </c>
      <c r="E922" s="32">
        <v>87.38</v>
      </c>
      <c r="F922" s="32">
        <v>85.71</v>
      </c>
      <c r="G922" s="32">
        <v>86.24</v>
      </c>
      <c r="H922" s="6">
        <v>3647800</v>
      </c>
    </row>
  </sheetData>
  <pageMargins left="0.7" right="0.7" top="0.75" bottom="0.75" header="0.3" footer="0.3"/>
  <pageSetup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8E24-5EFE-4071-9F94-5CD97512EE93}">
  <dimension ref="B1:P75"/>
  <sheetViews>
    <sheetView zoomScaleNormal="100" workbookViewId="0"/>
  </sheetViews>
  <sheetFormatPr defaultColWidth="8.90625" defaultRowHeight="15" customHeight="1" x14ac:dyDescent="0.35"/>
  <cols>
    <col min="1" max="1" width="3.54296875" style="4" customWidth="1"/>
    <col min="2" max="7" width="12.6328125" style="3" customWidth="1"/>
    <col min="8" max="8" width="8.90625" style="4"/>
    <col min="9" max="9" width="18.6328125" style="4" bestFit="1" customWidth="1"/>
    <col min="10" max="10" width="15.6328125" style="4" bestFit="1" customWidth="1"/>
    <col min="11" max="16" width="10.7265625" style="4" bestFit="1" customWidth="1"/>
    <col min="17" max="16384" width="8.90625" style="4"/>
  </cols>
  <sheetData>
    <row r="1" spans="2:12" ht="20" customHeight="1" x14ac:dyDescent="0.35"/>
    <row r="2" spans="2:12" ht="20" customHeight="1" x14ac:dyDescent="0.35">
      <c r="B2" s="54" t="s">
        <v>441</v>
      </c>
      <c r="C2" s="54"/>
      <c r="D2" s="54"/>
      <c r="E2" s="54"/>
      <c r="F2" s="54"/>
      <c r="G2" s="54"/>
    </row>
    <row r="3" spans="2:12" ht="20" customHeight="1" thickBot="1" x14ac:dyDescent="0.4">
      <c r="B3" s="19" t="s">
        <v>20</v>
      </c>
      <c r="C3" s="19" t="s">
        <v>438</v>
      </c>
      <c r="D3" s="19" t="s">
        <v>10</v>
      </c>
      <c r="E3" s="19" t="s">
        <v>11</v>
      </c>
      <c r="F3" s="19" t="s">
        <v>12</v>
      </c>
      <c r="G3" s="19" t="s">
        <v>19</v>
      </c>
      <c r="I3" s="64" t="s">
        <v>449</v>
      </c>
      <c r="J3" s="64" t="s">
        <v>446</v>
      </c>
      <c r="K3"/>
      <c r="L3"/>
    </row>
    <row r="4" spans="2:12" ht="20" customHeight="1" thickTop="1" x14ac:dyDescent="0.35">
      <c r="B4" s="7" t="str">
        <f>IF(MONTH(E4)&lt;10,YEAR(E4)&amp;0&amp;MONTH(E4)&amp;0&amp;RIGHT(D4,1),YEAR(E4)&amp;MONTH(E4)&amp;0&amp;RIGHT(D4,1))</f>
        <v>20230101</v>
      </c>
      <c r="C4" s="7" t="s">
        <v>439</v>
      </c>
      <c r="D4" s="7" t="s">
        <v>13</v>
      </c>
      <c r="E4" s="14">
        <v>44927</v>
      </c>
      <c r="F4" s="16">
        <v>45590.25</v>
      </c>
      <c r="G4" s="7">
        <v>27</v>
      </c>
      <c r="I4" s="64" t="s">
        <v>444</v>
      </c>
      <c r="J4" t="s">
        <v>439</v>
      </c>
      <c r="K4" t="s">
        <v>440</v>
      </c>
      <c r="L4" t="s">
        <v>445</v>
      </c>
    </row>
    <row r="5" spans="2:12" ht="20" customHeight="1" x14ac:dyDescent="0.35">
      <c r="B5" s="8" t="str">
        <f>IF(MONTH(E5)&lt;10,YEAR(E5)&amp;0&amp;MONTH(E5)&amp;0&amp;RIGHT(D5,1),YEAR(E5)&amp;MONTH(E5)&amp;0&amp;RIGHT(D5,1))</f>
        <v>20230201</v>
      </c>
      <c r="C5" s="8" t="s">
        <v>439</v>
      </c>
      <c r="D5" s="8" t="s">
        <v>13</v>
      </c>
      <c r="E5" s="15">
        <v>44958</v>
      </c>
      <c r="F5" s="17">
        <v>48750.83</v>
      </c>
      <c r="G5" s="8">
        <v>19</v>
      </c>
      <c r="I5" s="69">
        <v>44927</v>
      </c>
      <c r="J5" s="67">
        <v>152100.60999999999</v>
      </c>
      <c r="K5" s="67">
        <v>118475.19</v>
      </c>
      <c r="L5" s="67">
        <v>270575.8</v>
      </c>
    </row>
    <row r="6" spans="2:12" ht="20" customHeight="1" x14ac:dyDescent="0.35">
      <c r="B6" s="8" t="str">
        <f t="shared" ref="B6:B69" si="0">IF(MONTH(E6)&lt;10,YEAR(E6)&amp;0&amp;MONTH(E6)&amp;0&amp;RIGHT(D6,1),YEAR(E6)&amp;MONTH(E6)&amp;0&amp;RIGHT(D6,1))</f>
        <v>20230301</v>
      </c>
      <c r="C6" s="8" t="s">
        <v>439</v>
      </c>
      <c r="D6" s="8" t="s">
        <v>13</v>
      </c>
      <c r="E6" s="15">
        <v>44986</v>
      </c>
      <c r="F6" s="17">
        <v>40757.82</v>
      </c>
      <c r="G6" s="8">
        <v>16</v>
      </c>
      <c r="I6" s="69">
        <v>44958</v>
      </c>
      <c r="J6" s="67">
        <v>116870.39</v>
      </c>
      <c r="K6" s="67">
        <v>124304.60999999999</v>
      </c>
      <c r="L6" s="67">
        <v>241175</v>
      </c>
    </row>
    <row r="7" spans="2:12" ht="20" customHeight="1" x14ac:dyDescent="0.35">
      <c r="B7" s="8" t="str">
        <f t="shared" si="0"/>
        <v>20230401</v>
      </c>
      <c r="C7" s="8" t="s">
        <v>439</v>
      </c>
      <c r="D7" s="8" t="s">
        <v>13</v>
      </c>
      <c r="E7" s="15">
        <v>45017</v>
      </c>
      <c r="F7" s="17">
        <v>39945.879999999997</v>
      </c>
      <c r="G7" s="8">
        <v>16</v>
      </c>
      <c r="I7" s="69">
        <v>44986</v>
      </c>
      <c r="J7" s="67">
        <v>119856.29999999999</v>
      </c>
      <c r="K7" s="67">
        <v>115349.85</v>
      </c>
      <c r="L7" s="67">
        <v>235206.15</v>
      </c>
    </row>
    <row r="8" spans="2:12" ht="20" customHeight="1" x14ac:dyDescent="0.35">
      <c r="B8" s="8" t="str">
        <f t="shared" si="0"/>
        <v>20230501</v>
      </c>
      <c r="C8" s="8" t="s">
        <v>439</v>
      </c>
      <c r="D8" s="8" t="s">
        <v>13</v>
      </c>
      <c r="E8" s="15">
        <v>45047</v>
      </c>
      <c r="F8" s="17">
        <v>45953.11</v>
      </c>
      <c r="G8" s="8">
        <v>20</v>
      </c>
      <c r="I8" s="69">
        <v>45017</v>
      </c>
      <c r="J8" s="67">
        <v>143873.46</v>
      </c>
      <c r="K8" s="67">
        <v>121050.27</v>
      </c>
      <c r="L8" s="67">
        <v>264923.73</v>
      </c>
    </row>
    <row r="9" spans="2:12" ht="20" customHeight="1" x14ac:dyDescent="0.35">
      <c r="B9" s="8" t="str">
        <f t="shared" si="0"/>
        <v>20230601</v>
      </c>
      <c r="C9" s="8" t="s">
        <v>439</v>
      </c>
      <c r="D9" s="8" t="s">
        <v>13</v>
      </c>
      <c r="E9" s="15">
        <v>45078</v>
      </c>
      <c r="F9" s="17">
        <v>26734.27</v>
      </c>
      <c r="G9" s="8">
        <v>21</v>
      </c>
      <c r="I9" s="69">
        <v>45047</v>
      </c>
      <c r="J9" s="67">
        <v>127019.81</v>
      </c>
      <c r="K9" s="67">
        <v>115452.07</v>
      </c>
      <c r="L9" s="67">
        <v>242471.88</v>
      </c>
    </row>
    <row r="10" spans="2:12" ht="20" customHeight="1" x14ac:dyDescent="0.35">
      <c r="B10" s="8" t="str">
        <f t="shared" si="0"/>
        <v>20230701</v>
      </c>
      <c r="C10" s="8" t="s">
        <v>439</v>
      </c>
      <c r="D10" s="8" t="s">
        <v>13</v>
      </c>
      <c r="E10" s="15">
        <v>45108</v>
      </c>
      <c r="F10" s="17">
        <v>25792.240000000002</v>
      </c>
      <c r="G10" s="8">
        <v>25</v>
      </c>
      <c r="I10" s="69">
        <v>45078</v>
      </c>
      <c r="J10" s="67">
        <v>86934.53</v>
      </c>
      <c r="K10" s="67">
        <v>132602.53</v>
      </c>
      <c r="L10" s="67">
        <v>219537.06</v>
      </c>
    </row>
    <row r="11" spans="2:12" ht="20" customHeight="1" x14ac:dyDescent="0.35">
      <c r="B11" s="8" t="str">
        <f t="shared" si="0"/>
        <v>20230801</v>
      </c>
      <c r="C11" s="8" t="s">
        <v>439</v>
      </c>
      <c r="D11" s="8" t="s">
        <v>13</v>
      </c>
      <c r="E11" s="15">
        <v>45139</v>
      </c>
      <c r="F11" s="17">
        <v>22253.24</v>
      </c>
      <c r="G11" s="8">
        <v>15</v>
      </c>
      <c r="I11" s="69">
        <v>45108</v>
      </c>
      <c r="J11" s="67">
        <v>126199.89000000001</v>
      </c>
      <c r="K11" s="67">
        <v>125506.20999999999</v>
      </c>
      <c r="L11" s="67">
        <v>251706.1</v>
      </c>
    </row>
    <row r="12" spans="2:12" ht="20" customHeight="1" x14ac:dyDescent="0.35">
      <c r="B12" s="8" t="str">
        <f t="shared" si="0"/>
        <v>20230901</v>
      </c>
      <c r="C12" s="8" t="s">
        <v>439</v>
      </c>
      <c r="D12" s="8" t="s">
        <v>13</v>
      </c>
      <c r="E12" s="15">
        <v>45170</v>
      </c>
      <c r="F12" s="17">
        <v>31012.68</v>
      </c>
      <c r="G12" s="8">
        <v>28</v>
      </c>
      <c r="I12" s="69">
        <v>45139</v>
      </c>
      <c r="J12" s="67">
        <v>96666.26999999999</v>
      </c>
      <c r="K12" s="67">
        <v>94196.51999999999</v>
      </c>
      <c r="L12" s="67">
        <v>190862.78999999998</v>
      </c>
    </row>
    <row r="13" spans="2:12" ht="20" customHeight="1" x14ac:dyDescent="0.35">
      <c r="B13" s="8" t="str">
        <f t="shared" si="0"/>
        <v>20231001</v>
      </c>
      <c r="C13" s="8" t="s">
        <v>439</v>
      </c>
      <c r="D13" s="8" t="s">
        <v>13</v>
      </c>
      <c r="E13" s="15">
        <v>45200</v>
      </c>
      <c r="F13" s="17">
        <v>23896.77</v>
      </c>
      <c r="G13" s="8">
        <v>24</v>
      </c>
      <c r="I13" s="69">
        <v>45170</v>
      </c>
      <c r="J13" s="67">
        <v>109264.32000000001</v>
      </c>
      <c r="K13" s="67">
        <v>118007.75</v>
      </c>
      <c r="L13" s="67">
        <v>227272.07</v>
      </c>
    </row>
    <row r="14" spans="2:12" ht="20" customHeight="1" x14ac:dyDescent="0.35">
      <c r="B14" s="8" t="str">
        <f t="shared" si="0"/>
        <v>20231101</v>
      </c>
      <c r="C14" s="8" t="s">
        <v>439</v>
      </c>
      <c r="D14" s="8" t="s">
        <v>13</v>
      </c>
      <c r="E14" s="15">
        <v>45231</v>
      </c>
      <c r="F14" s="17">
        <v>39546.65</v>
      </c>
      <c r="G14" s="8">
        <v>27</v>
      </c>
      <c r="I14" s="69">
        <v>45200</v>
      </c>
      <c r="J14" s="67">
        <v>113101.45999999999</v>
      </c>
      <c r="K14" s="67">
        <v>106125.28</v>
      </c>
      <c r="L14" s="67">
        <v>219226.74</v>
      </c>
    </row>
    <row r="15" spans="2:12" ht="20" customHeight="1" x14ac:dyDescent="0.35">
      <c r="B15" s="8" t="str">
        <f t="shared" si="0"/>
        <v>20231201</v>
      </c>
      <c r="C15" s="8" t="s">
        <v>439</v>
      </c>
      <c r="D15" s="8" t="s">
        <v>13</v>
      </c>
      <c r="E15" s="15">
        <v>45261</v>
      </c>
      <c r="F15" s="17">
        <v>47732.69</v>
      </c>
      <c r="G15" s="8">
        <v>24</v>
      </c>
      <c r="I15" s="69">
        <v>45231</v>
      </c>
      <c r="J15" s="67">
        <v>125934.44</v>
      </c>
      <c r="K15" s="67">
        <v>111080.73000000001</v>
      </c>
      <c r="L15" s="67">
        <v>237015.17</v>
      </c>
    </row>
    <row r="16" spans="2:12" ht="20" customHeight="1" x14ac:dyDescent="0.35">
      <c r="B16" s="8" t="str">
        <f t="shared" si="0"/>
        <v>20230102</v>
      </c>
      <c r="C16" s="8" t="s">
        <v>439</v>
      </c>
      <c r="D16" s="8" t="s">
        <v>14</v>
      </c>
      <c r="E16" s="15">
        <v>44927</v>
      </c>
      <c r="F16" s="17">
        <v>45218.95</v>
      </c>
      <c r="G16" s="8">
        <v>23</v>
      </c>
      <c r="I16" s="69">
        <v>45261</v>
      </c>
      <c r="J16" s="67">
        <v>120932.98999999999</v>
      </c>
      <c r="K16" s="67">
        <v>118621.48999999999</v>
      </c>
      <c r="L16" s="67">
        <v>239554.47999999998</v>
      </c>
    </row>
    <row r="17" spans="2:16" ht="20" customHeight="1" x14ac:dyDescent="0.35">
      <c r="B17" s="8" t="str">
        <f t="shared" si="0"/>
        <v>20230202</v>
      </c>
      <c r="C17" s="8" t="s">
        <v>439</v>
      </c>
      <c r="D17" s="8" t="s">
        <v>14</v>
      </c>
      <c r="E17" s="15">
        <v>44958</v>
      </c>
      <c r="F17" s="17">
        <v>31736.5</v>
      </c>
      <c r="G17" s="8">
        <v>19</v>
      </c>
      <c r="I17" s="69" t="s">
        <v>445</v>
      </c>
      <c r="J17" s="67">
        <v>1438754.47</v>
      </c>
      <c r="K17" s="67">
        <v>1400772.5</v>
      </c>
      <c r="L17" s="67">
        <v>2839526.97</v>
      </c>
    </row>
    <row r="18" spans="2:16" ht="20" customHeight="1" x14ac:dyDescent="0.35">
      <c r="B18" s="8" t="str">
        <f t="shared" si="0"/>
        <v>20230302</v>
      </c>
      <c r="C18" s="8" t="s">
        <v>439</v>
      </c>
      <c r="D18" s="8" t="s">
        <v>14</v>
      </c>
      <c r="E18" s="15">
        <v>44986</v>
      </c>
      <c r="F18" s="17">
        <v>39614.89</v>
      </c>
      <c r="G18" s="8">
        <v>24</v>
      </c>
      <c r="I18"/>
      <c r="J18"/>
      <c r="K18"/>
      <c r="L18"/>
    </row>
    <row r="19" spans="2:16" ht="20" customHeight="1" x14ac:dyDescent="0.35">
      <c r="B19" s="8" t="str">
        <f t="shared" si="0"/>
        <v>20230402</v>
      </c>
      <c r="C19" s="8" t="s">
        <v>439</v>
      </c>
      <c r="D19" s="8" t="s">
        <v>14</v>
      </c>
      <c r="E19" s="15">
        <v>45017</v>
      </c>
      <c r="F19" s="17">
        <v>58998.45</v>
      </c>
      <c r="G19" s="8">
        <v>27</v>
      </c>
      <c r="I19" s="64" t="s">
        <v>454</v>
      </c>
      <c r="J19" s="64" t="s">
        <v>446</v>
      </c>
      <c r="K19"/>
      <c r="L19"/>
      <c r="M19"/>
      <c r="N19"/>
      <c r="O19"/>
      <c r="P19"/>
    </row>
    <row r="20" spans="2:16" ht="20" customHeight="1" x14ac:dyDescent="0.35">
      <c r="B20" s="8" t="str">
        <f t="shared" si="0"/>
        <v>20230502</v>
      </c>
      <c r="C20" s="8" t="s">
        <v>439</v>
      </c>
      <c r="D20" s="8" t="s">
        <v>14</v>
      </c>
      <c r="E20" s="15">
        <v>45047</v>
      </c>
      <c r="F20" s="17">
        <v>26873.25</v>
      </c>
      <c r="G20" s="8">
        <v>17</v>
      </c>
      <c r="I20" s="64" t="s">
        <v>444</v>
      </c>
      <c r="J20" t="s">
        <v>13</v>
      </c>
      <c r="K20" t="s">
        <v>14</v>
      </c>
      <c r="L20" t="s">
        <v>15</v>
      </c>
      <c r="M20" t="s">
        <v>16</v>
      </c>
      <c r="N20" t="s">
        <v>17</v>
      </c>
      <c r="O20" t="s">
        <v>18</v>
      </c>
      <c r="P20" t="s">
        <v>445</v>
      </c>
    </row>
    <row r="21" spans="2:16" ht="20" customHeight="1" x14ac:dyDescent="0.35">
      <c r="B21" s="8" t="str">
        <f t="shared" si="0"/>
        <v>20230602</v>
      </c>
      <c r="C21" s="8" t="s">
        <v>439</v>
      </c>
      <c r="D21" s="8" t="s">
        <v>14</v>
      </c>
      <c r="E21" s="15">
        <v>45078</v>
      </c>
      <c r="F21" s="17">
        <v>37323.78</v>
      </c>
      <c r="G21" s="8">
        <v>18</v>
      </c>
      <c r="I21" s="65" t="s">
        <v>450</v>
      </c>
      <c r="J21" s="67">
        <v>62</v>
      </c>
      <c r="K21" s="67">
        <v>66</v>
      </c>
      <c r="L21" s="67">
        <v>62</v>
      </c>
      <c r="M21" s="67">
        <v>54</v>
      </c>
      <c r="N21" s="67">
        <v>70</v>
      </c>
      <c r="O21" s="67">
        <v>59</v>
      </c>
      <c r="P21" s="67">
        <v>373</v>
      </c>
    </row>
    <row r="22" spans="2:16" ht="20" customHeight="1" x14ac:dyDescent="0.35">
      <c r="B22" s="8" t="str">
        <f t="shared" si="0"/>
        <v>20230702</v>
      </c>
      <c r="C22" s="8" t="s">
        <v>439</v>
      </c>
      <c r="D22" s="8" t="s">
        <v>14</v>
      </c>
      <c r="E22" s="15">
        <v>45108</v>
      </c>
      <c r="F22" s="17">
        <v>44605.55</v>
      </c>
      <c r="G22" s="8">
        <v>28</v>
      </c>
      <c r="I22" s="65" t="s">
        <v>451</v>
      </c>
      <c r="J22" s="67">
        <v>57</v>
      </c>
      <c r="K22" s="67">
        <v>62</v>
      </c>
      <c r="L22" s="67">
        <v>70</v>
      </c>
      <c r="M22" s="67">
        <v>68</v>
      </c>
      <c r="N22" s="67">
        <v>49</v>
      </c>
      <c r="O22" s="67">
        <v>65</v>
      </c>
      <c r="P22" s="67">
        <v>371</v>
      </c>
    </row>
    <row r="23" spans="2:16" ht="20" customHeight="1" x14ac:dyDescent="0.35">
      <c r="B23" s="8" t="str">
        <f t="shared" si="0"/>
        <v>20230802</v>
      </c>
      <c r="C23" s="8" t="s">
        <v>439</v>
      </c>
      <c r="D23" s="8" t="s">
        <v>14</v>
      </c>
      <c r="E23" s="15">
        <v>45139</v>
      </c>
      <c r="F23" s="17">
        <v>39136.15</v>
      </c>
      <c r="G23" s="8">
        <v>23</v>
      </c>
      <c r="I23" s="65" t="s">
        <v>452</v>
      </c>
      <c r="J23" s="67">
        <v>68</v>
      </c>
      <c r="K23" s="67">
        <v>77</v>
      </c>
      <c r="L23" s="67">
        <v>66</v>
      </c>
      <c r="M23" s="67">
        <v>71</v>
      </c>
      <c r="N23" s="67">
        <v>73</v>
      </c>
      <c r="O23" s="67">
        <v>60</v>
      </c>
      <c r="P23" s="67">
        <v>415</v>
      </c>
    </row>
    <row r="24" spans="2:16" ht="20" customHeight="1" x14ac:dyDescent="0.35">
      <c r="B24" s="8" t="str">
        <f t="shared" si="0"/>
        <v>20230902</v>
      </c>
      <c r="C24" s="8" t="s">
        <v>439</v>
      </c>
      <c r="D24" s="8" t="s">
        <v>14</v>
      </c>
      <c r="E24" s="15">
        <v>45170</v>
      </c>
      <c r="F24" s="17">
        <v>37659.410000000003</v>
      </c>
      <c r="G24" s="8">
        <v>26</v>
      </c>
      <c r="I24" s="65" t="s">
        <v>453</v>
      </c>
      <c r="J24" s="67">
        <v>75</v>
      </c>
      <c r="K24" s="67">
        <v>60</v>
      </c>
      <c r="L24" s="67">
        <v>65</v>
      </c>
      <c r="M24" s="67">
        <v>57</v>
      </c>
      <c r="N24" s="67">
        <v>61</v>
      </c>
      <c r="O24" s="67">
        <v>56</v>
      </c>
      <c r="P24" s="67">
        <v>374</v>
      </c>
    </row>
    <row r="25" spans="2:16" ht="20" customHeight="1" x14ac:dyDescent="0.35">
      <c r="B25" s="8" t="str">
        <f t="shared" si="0"/>
        <v>20231002</v>
      </c>
      <c r="C25" s="8" t="s">
        <v>439</v>
      </c>
      <c r="D25" s="8" t="s">
        <v>14</v>
      </c>
      <c r="E25" s="15">
        <v>45200</v>
      </c>
      <c r="F25" s="17">
        <v>41623.79</v>
      </c>
      <c r="G25" s="8">
        <v>23</v>
      </c>
      <c r="I25" s="65" t="s">
        <v>445</v>
      </c>
      <c r="J25" s="67">
        <v>262</v>
      </c>
      <c r="K25" s="67">
        <v>265</v>
      </c>
      <c r="L25" s="67">
        <v>263</v>
      </c>
      <c r="M25" s="67">
        <v>250</v>
      </c>
      <c r="N25" s="67">
        <v>253</v>
      </c>
      <c r="O25" s="67">
        <v>240</v>
      </c>
      <c r="P25" s="67">
        <v>1533</v>
      </c>
    </row>
    <row r="26" spans="2:16" ht="20" customHeight="1" x14ac:dyDescent="0.35">
      <c r="B26" s="8" t="str">
        <f t="shared" si="0"/>
        <v>20231102</v>
      </c>
      <c r="C26" s="8" t="s">
        <v>439</v>
      </c>
      <c r="D26" s="8" t="s">
        <v>14</v>
      </c>
      <c r="E26" s="15">
        <v>45231</v>
      </c>
      <c r="F26" s="17">
        <v>48123.57</v>
      </c>
      <c r="G26" s="8">
        <v>16</v>
      </c>
      <c r="I26"/>
      <c r="J26"/>
      <c r="K26"/>
      <c r="L26"/>
    </row>
    <row r="27" spans="2:16" ht="20" customHeight="1" x14ac:dyDescent="0.35">
      <c r="B27" s="8" t="str">
        <f t="shared" si="0"/>
        <v>20231202</v>
      </c>
      <c r="C27" s="8" t="s">
        <v>439</v>
      </c>
      <c r="D27" s="8" t="s">
        <v>14</v>
      </c>
      <c r="E27" s="15">
        <v>45261</v>
      </c>
      <c r="F27" s="17">
        <v>45156.99</v>
      </c>
      <c r="G27" s="8">
        <v>21</v>
      </c>
      <c r="I27"/>
      <c r="J27"/>
      <c r="K27"/>
      <c r="L27"/>
    </row>
    <row r="28" spans="2:16" ht="20" customHeight="1" x14ac:dyDescent="0.35">
      <c r="B28" s="8" t="str">
        <f t="shared" si="0"/>
        <v>20230103</v>
      </c>
      <c r="C28" s="8" t="s">
        <v>439</v>
      </c>
      <c r="D28" s="8" t="s">
        <v>15</v>
      </c>
      <c r="E28" s="15">
        <v>44927</v>
      </c>
      <c r="F28" s="17">
        <v>61291.41</v>
      </c>
      <c r="G28" s="8">
        <v>25</v>
      </c>
      <c r="I28"/>
      <c r="J28"/>
      <c r="K28"/>
      <c r="L28"/>
    </row>
    <row r="29" spans="2:16" ht="20" customHeight="1" x14ac:dyDescent="0.35">
      <c r="B29" s="8" t="str">
        <f t="shared" si="0"/>
        <v>20230203</v>
      </c>
      <c r="C29" s="8" t="s">
        <v>439</v>
      </c>
      <c r="D29" s="8" t="s">
        <v>15</v>
      </c>
      <c r="E29" s="15">
        <v>44958</v>
      </c>
      <c r="F29" s="17">
        <v>36383.06</v>
      </c>
      <c r="G29" s="8">
        <v>16</v>
      </c>
      <c r="I29"/>
      <c r="J29"/>
      <c r="K29"/>
      <c r="L29"/>
    </row>
    <row r="30" spans="2:16" ht="20" customHeight="1" x14ac:dyDescent="0.35">
      <c r="B30" s="8" t="str">
        <f t="shared" si="0"/>
        <v>20230303</v>
      </c>
      <c r="C30" s="8" t="s">
        <v>439</v>
      </c>
      <c r="D30" s="8" t="s">
        <v>15</v>
      </c>
      <c r="E30" s="15">
        <v>44986</v>
      </c>
      <c r="F30" s="17">
        <v>39483.589999999997</v>
      </c>
      <c r="G30" s="8">
        <v>21</v>
      </c>
      <c r="I30"/>
      <c r="J30"/>
      <c r="K30"/>
      <c r="L30"/>
    </row>
    <row r="31" spans="2:16" ht="20" customHeight="1" x14ac:dyDescent="0.35">
      <c r="B31" s="8" t="str">
        <f t="shared" si="0"/>
        <v>20230403</v>
      </c>
      <c r="C31" s="8" t="s">
        <v>439</v>
      </c>
      <c r="D31" s="8" t="s">
        <v>15</v>
      </c>
      <c r="E31" s="15">
        <v>45017</v>
      </c>
      <c r="F31" s="17">
        <v>44929.13</v>
      </c>
      <c r="G31" s="8">
        <v>28</v>
      </c>
      <c r="I31"/>
      <c r="J31"/>
      <c r="K31"/>
      <c r="L31"/>
    </row>
    <row r="32" spans="2:16" ht="20" customHeight="1" x14ac:dyDescent="0.35">
      <c r="B32" s="8" t="str">
        <f t="shared" si="0"/>
        <v>20230503</v>
      </c>
      <c r="C32" s="8" t="s">
        <v>439</v>
      </c>
      <c r="D32" s="8" t="s">
        <v>15</v>
      </c>
      <c r="E32" s="15">
        <v>45047</v>
      </c>
      <c r="F32" s="17">
        <v>54193.45</v>
      </c>
      <c r="G32" s="8">
        <v>26</v>
      </c>
      <c r="I32"/>
      <c r="J32"/>
      <c r="K32"/>
      <c r="L32"/>
    </row>
    <row r="33" spans="2:12" ht="20" customHeight="1" x14ac:dyDescent="0.35">
      <c r="B33" s="8" t="str">
        <f t="shared" si="0"/>
        <v>20230603</v>
      </c>
      <c r="C33" s="8" t="s">
        <v>439</v>
      </c>
      <c r="D33" s="8" t="s">
        <v>15</v>
      </c>
      <c r="E33" s="15">
        <v>45078</v>
      </c>
      <c r="F33" s="17">
        <v>22876.48</v>
      </c>
      <c r="G33" s="8">
        <v>16</v>
      </c>
      <c r="I33"/>
      <c r="J33"/>
      <c r="K33"/>
      <c r="L33"/>
    </row>
    <row r="34" spans="2:12" ht="20" customHeight="1" x14ac:dyDescent="0.35">
      <c r="B34" s="8" t="str">
        <f t="shared" si="0"/>
        <v>20230703</v>
      </c>
      <c r="C34" s="8" t="s">
        <v>439</v>
      </c>
      <c r="D34" s="8" t="s">
        <v>15</v>
      </c>
      <c r="E34" s="15">
        <v>45108</v>
      </c>
      <c r="F34" s="17">
        <v>55802.1</v>
      </c>
      <c r="G34" s="8">
        <v>27</v>
      </c>
      <c r="I34"/>
      <c r="J34"/>
      <c r="K34"/>
      <c r="L34"/>
    </row>
    <row r="35" spans="2:12" ht="20" customHeight="1" x14ac:dyDescent="0.35">
      <c r="B35" s="8" t="str">
        <f t="shared" si="0"/>
        <v>20230803</v>
      </c>
      <c r="C35" s="8" t="s">
        <v>439</v>
      </c>
      <c r="D35" s="8" t="s">
        <v>15</v>
      </c>
      <c r="E35" s="15">
        <v>45139</v>
      </c>
      <c r="F35" s="17">
        <v>35276.879999999997</v>
      </c>
      <c r="G35" s="8">
        <v>17</v>
      </c>
      <c r="I35"/>
      <c r="J35"/>
      <c r="K35"/>
      <c r="L35"/>
    </row>
    <row r="36" spans="2:12" ht="20" customHeight="1" x14ac:dyDescent="0.35">
      <c r="B36" s="8" t="str">
        <f t="shared" si="0"/>
        <v>20230903</v>
      </c>
      <c r="C36" s="8" t="s">
        <v>439</v>
      </c>
      <c r="D36" s="8" t="s">
        <v>15</v>
      </c>
      <c r="E36" s="15">
        <v>45170</v>
      </c>
      <c r="F36" s="17">
        <v>40592.230000000003</v>
      </c>
      <c r="G36" s="8">
        <v>22</v>
      </c>
      <c r="I36"/>
      <c r="J36"/>
      <c r="K36"/>
      <c r="L36"/>
    </row>
    <row r="37" spans="2:12" ht="20" customHeight="1" x14ac:dyDescent="0.35">
      <c r="B37" s="8" t="str">
        <f t="shared" si="0"/>
        <v>20231003</v>
      </c>
      <c r="C37" s="8" t="s">
        <v>439</v>
      </c>
      <c r="D37" s="8" t="s">
        <v>15</v>
      </c>
      <c r="E37" s="15">
        <v>45200</v>
      </c>
      <c r="F37" s="17">
        <v>47580.9</v>
      </c>
      <c r="G37" s="8">
        <v>21</v>
      </c>
      <c r="I37"/>
      <c r="J37"/>
      <c r="K37"/>
      <c r="L37"/>
    </row>
    <row r="38" spans="2:12" ht="20" customHeight="1" x14ac:dyDescent="0.35">
      <c r="B38" s="8" t="str">
        <f t="shared" si="0"/>
        <v>20231103</v>
      </c>
      <c r="C38" s="8" t="s">
        <v>439</v>
      </c>
      <c r="D38" s="8" t="s">
        <v>15</v>
      </c>
      <c r="E38" s="15">
        <v>45231</v>
      </c>
      <c r="F38" s="17">
        <v>38264.22</v>
      </c>
      <c r="G38" s="8">
        <v>28</v>
      </c>
      <c r="I38"/>
      <c r="J38"/>
      <c r="K38"/>
      <c r="L38"/>
    </row>
    <row r="39" spans="2:12" ht="20" customHeight="1" x14ac:dyDescent="0.35">
      <c r="B39" s="8" t="str">
        <f t="shared" si="0"/>
        <v>20231203</v>
      </c>
      <c r="C39" s="8" t="s">
        <v>439</v>
      </c>
      <c r="D39" s="8" t="s">
        <v>15</v>
      </c>
      <c r="E39" s="15">
        <v>45261</v>
      </c>
      <c r="F39" s="17">
        <v>28043.31</v>
      </c>
      <c r="G39" s="8">
        <v>16</v>
      </c>
      <c r="I39"/>
      <c r="J39"/>
      <c r="K39"/>
      <c r="L39"/>
    </row>
    <row r="40" spans="2:12" ht="20" customHeight="1" x14ac:dyDescent="0.35">
      <c r="B40" s="8" t="str">
        <f t="shared" si="0"/>
        <v>20230104</v>
      </c>
      <c r="C40" s="8" t="s">
        <v>440</v>
      </c>
      <c r="D40" s="8" t="s">
        <v>16</v>
      </c>
      <c r="E40" s="15">
        <v>44927</v>
      </c>
      <c r="F40" s="17">
        <v>41341.379999999997</v>
      </c>
      <c r="G40" s="8">
        <v>19</v>
      </c>
      <c r="I40"/>
      <c r="J40"/>
      <c r="K40"/>
      <c r="L40"/>
    </row>
    <row r="41" spans="2:12" ht="20" customHeight="1" x14ac:dyDescent="0.35">
      <c r="B41" s="8" t="str">
        <f t="shared" si="0"/>
        <v>20230204</v>
      </c>
      <c r="C41" s="8" t="s">
        <v>440</v>
      </c>
      <c r="D41" s="8" t="s">
        <v>16</v>
      </c>
      <c r="E41" s="15">
        <v>44958</v>
      </c>
      <c r="F41" s="17">
        <v>46241.45</v>
      </c>
      <c r="G41" s="8">
        <v>18</v>
      </c>
      <c r="I41"/>
      <c r="J41"/>
      <c r="K41"/>
      <c r="L41"/>
    </row>
    <row r="42" spans="2:12" ht="20" customHeight="1" x14ac:dyDescent="0.35">
      <c r="B42" s="8" t="str">
        <f t="shared" si="0"/>
        <v>20230304</v>
      </c>
      <c r="C42" s="8" t="s">
        <v>440</v>
      </c>
      <c r="D42" s="8" t="s">
        <v>16</v>
      </c>
      <c r="E42" s="15">
        <v>44986</v>
      </c>
      <c r="F42" s="17">
        <v>49844.45</v>
      </c>
      <c r="G42" s="8">
        <v>17</v>
      </c>
      <c r="I42"/>
      <c r="J42"/>
      <c r="K42"/>
      <c r="L42"/>
    </row>
    <row r="43" spans="2:12" ht="20" customHeight="1" x14ac:dyDescent="0.35">
      <c r="B43" s="8" t="str">
        <f t="shared" si="0"/>
        <v>20230404</v>
      </c>
      <c r="C43" s="8" t="s">
        <v>440</v>
      </c>
      <c r="D43" s="8" t="s">
        <v>16</v>
      </c>
      <c r="E43" s="15">
        <v>45017</v>
      </c>
      <c r="F43" s="17">
        <v>46109.01</v>
      </c>
      <c r="G43" s="8">
        <v>24</v>
      </c>
      <c r="I43"/>
      <c r="J43"/>
      <c r="K43"/>
      <c r="L43"/>
    </row>
    <row r="44" spans="2:12" ht="20" customHeight="1" x14ac:dyDescent="0.35">
      <c r="B44" s="8" t="str">
        <f t="shared" si="0"/>
        <v>20230504</v>
      </c>
      <c r="C44" s="8" t="s">
        <v>440</v>
      </c>
      <c r="D44" s="8" t="s">
        <v>16</v>
      </c>
      <c r="E44" s="15">
        <v>45047</v>
      </c>
      <c r="F44" s="17">
        <v>29538.29</v>
      </c>
      <c r="G44" s="8">
        <v>25</v>
      </c>
      <c r="I44"/>
      <c r="J44"/>
      <c r="K44"/>
      <c r="L44"/>
    </row>
    <row r="45" spans="2:12" ht="20" customHeight="1" x14ac:dyDescent="0.35">
      <c r="B45" s="8" t="str">
        <f t="shared" si="0"/>
        <v>20230604</v>
      </c>
      <c r="C45" s="8" t="s">
        <v>440</v>
      </c>
      <c r="D45" s="8" t="s">
        <v>16</v>
      </c>
      <c r="E45" s="15">
        <v>45078</v>
      </c>
      <c r="F45" s="17">
        <v>39111.769999999997</v>
      </c>
      <c r="G45" s="8">
        <v>19</v>
      </c>
      <c r="I45"/>
      <c r="J45"/>
      <c r="K45"/>
      <c r="L45"/>
    </row>
    <row r="46" spans="2:12" ht="20" customHeight="1" x14ac:dyDescent="0.35">
      <c r="B46" s="8" t="str">
        <f t="shared" si="0"/>
        <v>20230704</v>
      </c>
      <c r="C46" s="8" t="s">
        <v>440</v>
      </c>
      <c r="D46" s="8" t="s">
        <v>16</v>
      </c>
      <c r="E46" s="15">
        <v>45108</v>
      </c>
      <c r="F46" s="17">
        <v>57265.14</v>
      </c>
      <c r="G46" s="8">
        <v>28</v>
      </c>
    </row>
    <row r="47" spans="2:12" ht="20" customHeight="1" x14ac:dyDescent="0.35">
      <c r="B47" s="8" t="str">
        <f t="shared" si="0"/>
        <v>20230804</v>
      </c>
      <c r="C47" s="8" t="s">
        <v>440</v>
      </c>
      <c r="D47" s="8" t="s">
        <v>16</v>
      </c>
      <c r="E47" s="15">
        <v>45139</v>
      </c>
      <c r="F47" s="17">
        <v>29439.8</v>
      </c>
      <c r="G47" s="8">
        <v>19</v>
      </c>
    </row>
    <row r="48" spans="2:12" ht="20" customHeight="1" x14ac:dyDescent="0.35">
      <c r="B48" s="8" t="str">
        <f t="shared" si="0"/>
        <v>20230904</v>
      </c>
      <c r="C48" s="8" t="s">
        <v>440</v>
      </c>
      <c r="D48" s="8" t="s">
        <v>16</v>
      </c>
      <c r="E48" s="15">
        <v>45170</v>
      </c>
      <c r="F48" s="17">
        <v>35859.83</v>
      </c>
      <c r="G48" s="8">
        <v>24</v>
      </c>
    </row>
    <row r="49" spans="2:7" ht="20" customHeight="1" x14ac:dyDescent="0.35">
      <c r="B49" s="8" t="str">
        <f t="shared" si="0"/>
        <v>20231004</v>
      </c>
      <c r="C49" s="8" t="s">
        <v>440</v>
      </c>
      <c r="D49" s="8" t="s">
        <v>16</v>
      </c>
      <c r="E49" s="15">
        <v>45200</v>
      </c>
      <c r="F49" s="17">
        <v>38045</v>
      </c>
      <c r="G49" s="8">
        <v>16</v>
      </c>
    </row>
    <row r="50" spans="2:7" ht="20" customHeight="1" x14ac:dyDescent="0.35">
      <c r="B50" s="8" t="str">
        <f t="shared" si="0"/>
        <v>20231104</v>
      </c>
      <c r="C50" s="8" t="s">
        <v>440</v>
      </c>
      <c r="D50" s="8" t="s">
        <v>16</v>
      </c>
      <c r="E50" s="15">
        <v>45231</v>
      </c>
      <c r="F50" s="17">
        <v>46161.89</v>
      </c>
      <c r="G50" s="8">
        <v>21</v>
      </c>
    </row>
    <row r="51" spans="2:7" ht="20" customHeight="1" x14ac:dyDescent="0.35">
      <c r="B51" s="8" t="str">
        <f t="shared" si="0"/>
        <v>20231204</v>
      </c>
      <c r="C51" s="8" t="s">
        <v>440</v>
      </c>
      <c r="D51" s="8" t="s">
        <v>16</v>
      </c>
      <c r="E51" s="15">
        <v>45261</v>
      </c>
      <c r="F51" s="17">
        <v>53717.32</v>
      </c>
      <c r="G51" s="8">
        <v>20</v>
      </c>
    </row>
    <row r="52" spans="2:7" ht="20" customHeight="1" x14ac:dyDescent="0.35">
      <c r="B52" s="8" t="str">
        <f t="shared" si="0"/>
        <v>20230105</v>
      </c>
      <c r="C52" s="8" t="s">
        <v>440</v>
      </c>
      <c r="D52" s="8" t="s">
        <v>17</v>
      </c>
      <c r="E52" s="15">
        <v>44927</v>
      </c>
      <c r="F52" s="17">
        <v>28776.85</v>
      </c>
      <c r="G52" s="8">
        <v>22</v>
      </c>
    </row>
    <row r="53" spans="2:7" ht="20" customHeight="1" x14ac:dyDescent="0.35">
      <c r="B53" s="8" t="str">
        <f t="shared" si="0"/>
        <v>20230205</v>
      </c>
      <c r="C53" s="8" t="s">
        <v>440</v>
      </c>
      <c r="D53" s="8" t="s">
        <v>17</v>
      </c>
      <c r="E53" s="15">
        <v>44958</v>
      </c>
      <c r="F53" s="17">
        <v>32506.06</v>
      </c>
      <c r="G53" s="8">
        <v>26</v>
      </c>
    </row>
    <row r="54" spans="2:7" ht="20" customHeight="1" x14ac:dyDescent="0.35">
      <c r="B54" s="8" t="str">
        <f t="shared" si="0"/>
        <v>20230305</v>
      </c>
      <c r="C54" s="8" t="s">
        <v>440</v>
      </c>
      <c r="D54" s="8" t="s">
        <v>17</v>
      </c>
      <c r="E54" s="15">
        <v>44986</v>
      </c>
      <c r="F54" s="17">
        <v>27745.65</v>
      </c>
      <c r="G54" s="8">
        <v>22</v>
      </c>
    </row>
    <row r="55" spans="2:7" ht="20" customHeight="1" x14ac:dyDescent="0.35">
      <c r="B55" s="8" t="str">
        <f t="shared" si="0"/>
        <v>20230405</v>
      </c>
      <c r="C55" s="8" t="s">
        <v>440</v>
      </c>
      <c r="D55" s="8" t="s">
        <v>17</v>
      </c>
      <c r="E55" s="15">
        <v>45017</v>
      </c>
      <c r="F55" s="17">
        <v>41470.21</v>
      </c>
      <c r="G55" s="8">
        <v>15</v>
      </c>
    </row>
    <row r="56" spans="2:7" ht="20" customHeight="1" x14ac:dyDescent="0.35">
      <c r="B56" s="8" t="str">
        <f t="shared" si="0"/>
        <v>20230505</v>
      </c>
      <c r="C56" s="8" t="s">
        <v>440</v>
      </c>
      <c r="D56" s="8" t="s">
        <v>17</v>
      </c>
      <c r="E56" s="15">
        <v>45047</v>
      </c>
      <c r="F56" s="17">
        <v>33967.99</v>
      </c>
      <c r="G56" s="8">
        <v>18</v>
      </c>
    </row>
    <row r="57" spans="2:7" ht="20" customHeight="1" x14ac:dyDescent="0.35">
      <c r="B57" s="8" t="str">
        <f t="shared" si="0"/>
        <v>20230605</v>
      </c>
      <c r="C57" s="8" t="s">
        <v>440</v>
      </c>
      <c r="D57" s="8" t="s">
        <v>17</v>
      </c>
      <c r="E57" s="15">
        <v>45078</v>
      </c>
      <c r="F57" s="17">
        <v>39298.22</v>
      </c>
      <c r="G57" s="8">
        <v>16</v>
      </c>
    </row>
    <row r="58" spans="2:7" ht="20" customHeight="1" x14ac:dyDescent="0.35">
      <c r="B58" s="8" t="str">
        <f t="shared" si="0"/>
        <v>20230705</v>
      </c>
      <c r="C58" s="8" t="s">
        <v>440</v>
      </c>
      <c r="D58" s="8" t="s">
        <v>17</v>
      </c>
      <c r="E58" s="15">
        <v>45108</v>
      </c>
      <c r="F58" s="17">
        <v>33283.57</v>
      </c>
      <c r="G58" s="8">
        <v>22</v>
      </c>
    </row>
    <row r="59" spans="2:7" ht="20" customHeight="1" x14ac:dyDescent="0.35">
      <c r="B59" s="8" t="str">
        <f t="shared" si="0"/>
        <v>20230805</v>
      </c>
      <c r="C59" s="8" t="s">
        <v>440</v>
      </c>
      <c r="D59" s="8" t="s">
        <v>17</v>
      </c>
      <c r="E59" s="15">
        <v>45139</v>
      </c>
      <c r="F59" s="17">
        <v>36685.51</v>
      </c>
      <c r="G59" s="8">
        <v>28</v>
      </c>
    </row>
    <row r="60" spans="2:7" ht="20" customHeight="1" x14ac:dyDescent="0.35">
      <c r="B60" s="8" t="str">
        <f t="shared" si="0"/>
        <v>20230905</v>
      </c>
      <c r="C60" s="8" t="s">
        <v>440</v>
      </c>
      <c r="D60" s="8" t="s">
        <v>17</v>
      </c>
      <c r="E60" s="15">
        <v>45170</v>
      </c>
      <c r="F60" s="17">
        <v>21191.45</v>
      </c>
      <c r="G60" s="8">
        <v>23</v>
      </c>
    </row>
    <row r="61" spans="2:7" ht="20" customHeight="1" x14ac:dyDescent="0.35">
      <c r="B61" s="8" t="str">
        <f t="shared" si="0"/>
        <v>20231005</v>
      </c>
      <c r="C61" s="8" t="s">
        <v>440</v>
      </c>
      <c r="D61" s="8" t="s">
        <v>17</v>
      </c>
      <c r="E61" s="15">
        <v>45200</v>
      </c>
      <c r="F61" s="17">
        <v>42326.92</v>
      </c>
      <c r="G61" s="8">
        <v>17</v>
      </c>
    </row>
    <row r="62" spans="2:7" ht="20" customHeight="1" x14ac:dyDescent="0.35">
      <c r="B62" s="8" t="str">
        <f t="shared" si="0"/>
        <v>20231105</v>
      </c>
      <c r="C62" s="8" t="s">
        <v>440</v>
      </c>
      <c r="D62" s="8" t="s">
        <v>17</v>
      </c>
      <c r="E62" s="15">
        <v>45231</v>
      </c>
      <c r="F62" s="17">
        <v>40621.43</v>
      </c>
      <c r="G62" s="8">
        <v>23</v>
      </c>
    </row>
    <row r="63" spans="2:7" ht="20" customHeight="1" x14ac:dyDescent="0.35">
      <c r="B63" s="8" t="str">
        <f t="shared" si="0"/>
        <v>20231205</v>
      </c>
      <c r="C63" s="8" t="s">
        <v>440</v>
      </c>
      <c r="D63" s="8" t="s">
        <v>17</v>
      </c>
      <c r="E63" s="15">
        <v>45261</v>
      </c>
      <c r="F63" s="17">
        <v>28772.05</v>
      </c>
      <c r="G63" s="8">
        <v>21</v>
      </c>
    </row>
    <row r="64" spans="2:7" ht="20" customHeight="1" x14ac:dyDescent="0.35">
      <c r="B64" s="8" t="str">
        <f t="shared" si="0"/>
        <v>20230106</v>
      </c>
      <c r="C64" s="8" t="s">
        <v>440</v>
      </c>
      <c r="D64" s="8" t="s">
        <v>18</v>
      </c>
      <c r="E64" s="15">
        <v>44927</v>
      </c>
      <c r="F64" s="17">
        <v>48356.959999999999</v>
      </c>
      <c r="G64" s="8">
        <v>17</v>
      </c>
    </row>
    <row r="65" spans="2:7" ht="20" customHeight="1" x14ac:dyDescent="0.35">
      <c r="B65" s="8" t="str">
        <f t="shared" si="0"/>
        <v>20230206</v>
      </c>
      <c r="C65" s="8" t="s">
        <v>440</v>
      </c>
      <c r="D65" s="8" t="s">
        <v>18</v>
      </c>
      <c r="E65" s="15">
        <v>44958</v>
      </c>
      <c r="F65" s="17">
        <v>45557.1</v>
      </c>
      <c r="G65" s="8">
        <v>19</v>
      </c>
    </row>
    <row r="66" spans="2:7" ht="20" customHeight="1" x14ac:dyDescent="0.35">
      <c r="B66" s="8" t="str">
        <f t="shared" si="0"/>
        <v>20230306</v>
      </c>
      <c r="C66" s="8" t="s">
        <v>440</v>
      </c>
      <c r="D66" s="8" t="s">
        <v>18</v>
      </c>
      <c r="E66" s="15">
        <v>44986</v>
      </c>
      <c r="F66" s="17">
        <v>37759.75</v>
      </c>
      <c r="G66" s="8">
        <v>23</v>
      </c>
    </row>
    <row r="67" spans="2:7" ht="20" customHeight="1" x14ac:dyDescent="0.35">
      <c r="B67" s="8" t="str">
        <f t="shared" si="0"/>
        <v>20230406</v>
      </c>
      <c r="C67" s="8" t="s">
        <v>440</v>
      </c>
      <c r="D67" s="8" t="s">
        <v>18</v>
      </c>
      <c r="E67" s="15">
        <v>45017</v>
      </c>
      <c r="F67" s="17">
        <v>33471.050000000003</v>
      </c>
      <c r="G67" s="8">
        <v>20</v>
      </c>
    </row>
    <row r="68" spans="2:7" ht="20" customHeight="1" x14ac:dyDescent="0.35">
      <c r="B68" s="8" t="str">
        <f t="shared" si="0"/>
        <v>20230506</v>
      </c>
      <c r="C68" s="8" t="s">
        <v>440</v>
      </c>
      <c r="D68" s="8" t="s">
        <v>18</v>
      </c>
      <c r="E68" s="15">
        <v>45047</v>
      </c>
      <c r="F68" s="17">
        <v>51945.79</v>
      </c>
      <c r="G68" s="8">
        <v>18</v>
      </c>
    </row>
    <row r="69" spans="2:7" ht="20" customHeight="1" x14ac:dyDescent="0.35">
      <c r="B69" s="8" t="str">
        <f t="shared" si="0"/>
        <v>20230606</v>
      </c>
      <c r="C69" s="8" t="s">
        <v>440</v>
      </c>
      <c r="D69" s="8" t="s">
        <v>18</v>
      </c>
      <c r="E69" s="15">
        <v>45078</v>
      </c>
      <c r="F69" s="17">
        <v>54192.54</v>
      </c>
      <c r="G69" s="8">
        <v>27</v>
      </c>
    </row>
    <row r="70" spans="2:7" ht="20" customHeight="1" x14ac:dyDescent="0.35">
      <c r="B70" s="8" t="str">
        <f t="shared" ref="B70:B75" si="1">IF(MONTH(E70)&lt;10,YEAR(E70)&amp;0&amp;MONTH(E70)&amp;0&amp;RIGHT(D70,1),YEAR(E70)&amp;MONTH(E70)&amp;0&amp;RIGHT(D70,1))</f>
        <v>20230706</v>
      </c>
      <c r="C70" s="8" t="s">
        <v>440</v>
      </c>
      <c r="D70" s="8" t="s">
        <v>18</v>
      </c>
      <c r="E70" s="15">
        <v>45108</v>
      </c>
      <c r="F70" s="17">
        <v>34957.5</v>
      </c>
      <c r="G70" s="8">
        <v>16</v>
      </c>
    </row>
    <row r="71" spans="2:7" ht="20" customHeight="1" x14ac:dyDescent="0.35">
      <c r="B71" s="8" t="str">
        <f t="shared" si="1"/>
        <v>20230806</v>
      </c>
      <c r="C71" s="8" t="s">
        <v>440</v>
      </c>
      <c r="D71" s="8" t="s">
        <v>18</v>
      </c>
      <c r="E71" s="15">
        <v>45139</v>
      </c>
      <c r="F71" s="17">
        <v>28071.21</v>
      </c>
      <c r="G71" s="8">
        <v>18</v>
      </c>
    </row>
    <row r="72" spans="2:7" ht="20" customHeight="1" x14ac:dyDescent="0.35">
      <c r="B72" s="8" t="str">
        <f t="shared" si="1"/>
        <v>20230906</v>
      </c>
      <c r="C72" s="8" t="s">
        <v>440</v>
      </c>
      <c r="D72" s="8" t="s">
        <v>18</v>
      </c>
      <c r="E72" s="15">
        <v>45170</v>
      </c>
      <c r="F72" s="17">
        <v>60956.47</v>
      </c>
      <c r="G72" s="8">
        <v>26</v>
      </c>
    </row>
    <row r="73" spans="2:7" ht="20" customHeight="1" x14ac:dyDescent="0.35">
      <c r="B73" s="8" t="str">
        <f t="shared" si="1"/>
        <v>20231006</v>
      </c>
      <c r="C73" s="8" t="s">
        <v>440</v>
      </c>
      <c r="D73" s="8" t="s">
        <v>18</v>
      </c>
      <c r="E73" s="15">
        <v>45200</v>
      </c>
      <c r="F73" s="17">
        <v>25753.360000000001</v>
      </c>
      <c r="G73" s="8">
        <v>16</v>
      </c>
    </row>
    <row r="74" spans="2:7" ht="20" customHeight="1" x14ac:dyDescent="0.35">
      <c r="B74" s="8" t="str">
        <f t="shared" si="1"/>
        <v>20231106</v>
      </c>
      <c r="C74" s="8" t="s">
        <v>440</v>
      </c>
      <c r="D74" s="8" t="s">
        <v>18</v>
      </c>
      <c r="E74" s="15">
        <v>45231</v>
      </c>
      <c r="F74" s="17">
        <v>24297.41</v>
      </c>
      <c r="G74" s="8">
        <v>24</v>
      </c>
    </row>
    <row r="75" spans="2:7" ht="20" customHeight="1" x14ac:dyDescent="0.35">
      <c r="B75" s="8" t="str">
        <f t="shared" si="1"/>
        <v>20231206</v>
      </c>
      <c r="C75" s="8" t="s">
        <v>440</v>
      </c>
      <c r="D75" s="8" t="s">
        <v>18</v>
      </c>
      <c r="E75" s="15">
        <v>45261</v>
      </c>
      <c r="F75" s="17">
        <v>36132.120000000003</v>
      </c>
      <c r="G75" s="8">
        <v>16</v>
      </c>
    </row>
  </sheetData>
  <mergeCells count="1">
    <mergeCell ref="B2:G2"/>
  </mergeCell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E314-A6B9-4327-A256-BE4D55ECA677}">
  <dimension ref="B1:E6"/>
  <sheetViews>
    <sheetView zoomScaleNormal="100" workbookViewId="0"/>
  </sheetViews>
  <sheetFormatPr defaultColWidth="8.90625" defaultRowHeight="15" customHeight="1" x14ac:dyDescent="0.35"/>
  <cols>
    <col min="1" max="1" width="3.54296875" style="1" customWidth="1"/>
    <col min="2" max="2" width="23.453125" style="1" bestFit="1" customWidth="1"/>
    <col min="3" max="3" width="14.7265625" style="1" customWidth="1"/>
    <col min="4" max="4" width="3.54296875" style="1" customWidth="1"/>
    <col min="5" max="16384" width="8.90625" style="1"/>
  </cols>
  <sheetData>
    <row r="1" spans="2:5" ht="20" customHeight="1" x14ac:dyDescent="0.35"/>
    <row r="2" spans="2:5" s="2" customFormat="1" ht="20" customHeight="1" thickBot="1" x14ac:dyDescent="0.4">
      <c r="B2" s="23" t="s">
        <v>7</v>
      </c>
      <c r="C2" s="23" t="s">
        <v>24</v>
      </c>
    </row>
    <row r="3" spans="2:5" ht="20" customHeight="1" thickTop="1" x14ac:dyDescent="0.35">
      <c r="B3" s="24" t="s">
        <v>22</v>
      </c>
      <c r="C3" s="10">
        <v>1000</v>
      </c>
    </row>
    <row r="4" spans="2:5" ht="20" customHeight="1" x14ac:dyDescent="0.35">
      <c r="B4" s="11" t="s">
        <v>23</v>
      </c>
      <c r="C4" s="26">
        <v>7.4999999999999997E-2</v>
      </c>
    </row>
    <row r="5" spans="2:5" ht="20" customHeight="1" x14ac:dyDescent="0.35">
      <c r="B5" s="11" t="s">
        <v>25</v>
      </c>
      <c r="C5" s="25">
        <v>37.595767348551426</v>
      </c>
    </row>
    <row r="6" spans="2:5" ht="20" customHeight="1" x14ac:dyDescent="0.35">
      <c r="B6" s="11" t="s">
        <v>26</v>
      </c>
      <c r="C6" s="47">
        <f>FV(C4/12,C5*12,-C3)</f>
        <v>2499999.9999999721</v>
      </c>
      <c r="D6" s="49" t="s">
        <v>442</v>
      </c>
      <c r="E6" s="48" t="s">
        <v>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4194-A5FC-4558-8B4A-C43F8189B179}">
  <dimension ref="B1:Q33"/>
  <sheetViews>
    <sheetView zoomScaleNormal="100" workbookViewId="0"/>
  </sheetViews>
  <sheetFormatPr defaultColWidth="8.90625" defaultRowHeight="15" customHeight="1" x14ac:dyDescent="0.35"/>
  <cols>
    <col min="1" max="1" width="3.54296875" style="13" customWidth="1"/>
    <col min="2" max="4" width="15.6328125" style="13" customWidth="1"/>
    <col min="5" max="12" width="12.6328125" style="13" customWidth="1"/>
    <col min="13" max="13" width="3.54296875" style="13" customWidth="1"/>
    <col min="14" max="17" width="18.6328125" style="13" customWidth="1"/>
    <col min="18" max="16384" width="8.90625" style="13"/>
  </cols>
  <sheetData>
    <row r="1" spans="2:17" ht="20" customHeight="1" x14ac:dyDescent="0.35"/>
    <row r="2" spans="2:17" ht="20" customHeight="1" x14ac:dyDescent="0.35">
      <c r="B2" s="54" t="s">
        <v>152</v>
      </c>
      <c r="C2" s="54" t="s">
        <v>153</v>
      </c>
      <c r="D2" s="54" t="s">
        <v>154</v>
      </c>
      <c r="E2" s="18" t="s">
        <v>158</v>
      </c>
      <c r="F2" s="18" t="s">
        <v>159</v>
      </c>
      <c r="G2" s="18" t="s">
        <v>160</v>
      </c>
      <c r="H2" s="18" t="s">
        <v>219</v>
      </c>
      <c r="I2" s="18" t="s">
        <v>220</v>
      </c>
      <c r="J2" s="54" t="s">
        <v>148</v>
      </c>
      <c r="K2" s="54" t="s">
        <v>218</v>
      </c>
      <c r="L2" s="55" t="s">
        <v>221</v>
      </c>
      <c r="N2" s="54" t="s">
        <v>222</v>
      </c>
      <c r="O2" s="54"/>
      <c r="P2" s="54"/>
      <c r="Q2" s="54"/>
    </row>
    <row r="3" spans="2:17" ht="20" customHeight="1" thickBot="1" x14ac:dyDescent="0.4">
      <c r="B3" s="56"/>
      <c r="C3" s="56"/>
      <c r="D3" s="56"/>
      <c r="E3" s="30">
        <v>0.1</v>
      </c>
      <c r="F3" s="30">
        <v>0.1</v>
      </c>
      <c r="G3" s="30">
        <v>0.15</v>
      </c>
      <c r="H3" s="30">
        <v>0.25</v>
      </c>
      <c r="I3" s="30">
        <v>0.4</v>
      </c>
      <c r="J3" s="56"/>
      <c r="K3" s="56"/>
      <c r="L3" s="56"/>
      <c r="N3" s="19" t="s">
        <v>224</v>
      </c>
      <c r="O3" s="19" t="s">
        <v>225</v>
      </c>
      <c r="P3" s="19" t="s">
        <v>223</v>
      </c>
      <c r="Q3" s="19" t="s">
        <v>226</v>
      </c>
    </row>
    <row r="4" spans="2:17" ht="20" customHeight="1" thickTop="1" x14ac:dyDescent="0.35">
      <c r="B4" s="29">
        <v>74095</v>
      </c>
      <c r="C4" s="29" t="s">
        <v>161</v>
      </c>
      <c r="D4" s="29" t="s">
        <v>156</v>
      </c>
      <c r="E4" s="29">
        <v>100</v>
      </c>
      <c r="F4" s="29">
        <v>97.84</v>
      </c>
      <c r="G4" s="29">
        <v>80.599999999999994</v>
      </c>
      <c r="H4" s="29">
        <v>98.78</v>
      </c>
      <c r="I4" s="29">
        <v>65.34</v>
      </c>
      <c r="J4" s="59">
        <f>SUMPRODUCT($E$3:$I$3,E4:I4)</f>
        <v>82.704999999999998</v>
      </c>
      <c r="K4" s="29">
        <f>RANK(J4,$J$4:$J$33,0)</f>
        <v>6</v>
      </c>
      <c r="L4" s="29" t="str">
        <f>IF(J4&gt;=60,"Pass",IF(J4&lt;60,"Fail","Error"))</f>
        <v>Pass</v>
      </c>
      <c r="N4" s="60">
        <f>AVERAGE(J4:J33)</f>
        <v>75.167066666666685</v>
      </c>
      <c r="O4" s="60">
        <f>MEDIAN(J4:J330)</f>
        <v>77.194250000000011</v>
      </c>
      <c r="P4" s="60">
        <f>MIN(J4:J33)</f>
        <v>48.991999999999997</v>
      </c>
      <c r="Q4" s="60">
        <f>MAX(J4:J33)</f>
        <v>90.294499999999999</v>
      </c>
    </row>
    <row r="5" spans="2:17" ht="20" customHeight="1" x14ac:dyDescent="0.35">
      <c r="B5" s="8">
        <v>50507</v>
      </c>
      <c r="C5" s="8" t="s">
        <v>162</v>
      </c>
      <c r="D5" s="8" t="s">
        <v>163</v>
      </c>
      <c r="E5" s="29">
        <v>76.760000000000005</v>
      </c>
      <c r="F5" s="29">
        <v>89.96</v>
      </c>
      <c r="G5" s="29">
        <v>90.14</v>
      </c>
      <c r="H5" s="29">
        <v>78.66</v>
      </c>
      <c r="I5" s="29">
        <v>61.67</v>
      </c>
      <c r="J5" s="59">
        <f>SUMPRODUCT($E$3:$I$3,E5:I5)</f>
        <v>74.525999999999996</v>
      </c>
      <c r="K5" s="29">
        <f>RANK(J5,$J$4:$J$33,0)</f>
        <v>21</v>
      </c>
      <c r="L5" s="29" t="str">
        <f>IF(J5&gt;=60,"Pass",IF(J5&lt;60,"Fail","Error"))</f>
        <v>Pass</v>
      </c>
      <c r="N5" s="53"/>
      <c r="O5" s="53"/>
      <c r="P5" s="53"/>
      <c r="Q5" s="53"/>
    </row>
    <row r="6" spans="2:17" ht="20" customHeight="1" x14ac:dyDescent="0.35">
      <c r="B6" s="8">
        <v>64484</v>
      </c>
      <c r="C6" s="8" t="s">
        <v>164</v>
      </c>
      <c r="D6" s="8" t="s">
        <v>165</v>
      </c>
      <c r="E6" s="29">
        <v>91.39</v>
      </c>
      <c r="F6" s="29">
        <v>94.39</v>
      </c>
      <c r="G6" s="29">
        <v>98.87</v>
      </c>
      <c r="H6" s="29">
        <v>53.89</v>
      </c>
      <c r="I6" s="29">
        <v>98.95</v>
      </c>
      <c r="J6" s="59">
        <f t="shared" ref="J6:J33" si="0">SUMPRODUCT($E$3:$I$3,E6:I6)</f>
        <v>86.461000000000013</v>
      </c>
      <c r="K6" s="29">
        <f t="shared" ref="K6:K33" si="1">RANK(J6,$J$4:$J$33,0)</f>
        <v>3</v>
      </c>
      <c r="L6" s="29" t="str">
        <f t="shared" ref="L6:L33" si="2">IF(J6&gt;=60,"Pass",IF(J6&lt;60,"Fail","Error"))</f>
        <v>Pass</v>
      </c>
    </row>
    <row r="7" spans="2:17" ht="20" customHeight="1" x14ac:dyDescent="0.35">
      <c r="B7" s="8">
        <v>89187</v>
      </c>
      <c r="C7" s="8" t="s">
        <v>166</v>
      </c>
      <c r="D7" s="8" t="s">
        <v>167</v>
      </c>
      <c r="E7" s="29">
        <v>80.25</v>
      </c>
      <c r="F7" s="29">
        <v>93.54</v>
      </c>
      <c r="G7" s="29">
        <v>79.52</v>
      </c>
      <c r="H7" s="29">
        <v>67.5</v>
      </c>
      <c r="I7" s="29">
        <v>58.7</v>
      </c>
      <c r="J7" s="59">
        <f t="shared" si="0"/>
        <v>69.662000000000006</v>
      </c>
      <c r="K7" s="29">
        <f t="shared" si="1"/>
        <v>24</v>
      </c>
      <c r="L7" s="29" t="str">
        <f t="shared" si="2"/>
        <v>Pass</v>
      </c>
    </row>
    <row r="8" spans="2:17" ht="20" customHeight="1" x14ac:dyDescent="0.35">
      <c r="B8" s="8">
        <v>52275</v>
      </c>
      <c r="C8" s="8" t="s">
        <v>168</v>
      </c>
      <c r="D8" s="8" t="s">
        <v>169</v>
      </c>
      <c r="E8" s="29">
        <v>93.42</v>
      </c>
      <c r="F8" s="29">
        <v>96.41</v>
      </c>
      <c r="G8" s="29">
        <v>76.3</v>
      </c>
      <c r="H8" s="29">
        <v>46.23</v>
      </c>
      <c r="I8" s="29">
        <v>89.98</v>
      </c>
      <c r="J8" s="59">
        <f t="shared" si="0"/>
        <v>77.977499999999992</v>
      </c>
      <c r="K8" s="29">
        <f t="shared" si="1"/>
        <v>13</v>
      </c>
      <c r="L8" s="29" t="str">
        <f t="shared" si="2"/>
        <v>Pass</v>
      </c>
      <c r="N8" s="54" t="s">
        <v>227</v>
      </c>
      <c r="O8" s="54"/>
      <c r="P8" s="54"/>
      <c r="Q8" s="54"/>
    </row>
    <row r="9" spans="2:17" ht="20" customHeight="1" thickBot="1" x14ac:dyDescent="0.4">
      <c r="B9" s="8">
        <v>19823</v>
      </c>
      <c r="C9" s="8" t="s">
        <v>170</v>
      </c>
      <c r="D9" s="8" t="s">
        <v>171</v>
      </c>
      <c r="E9" s="29">
        <v>95</v>
      </c>
      <c r="F9" s="29">
        <v>95.8</v>
      </c>
      <c r="G9" s="29">
        <v>66.38</v>
      </c>
      <c r="H9" s="29">
        <v>67.41</v>
      </c>
      <c r="I9" s="29">
        <v>71.97</v>
      </c>
      <c r="J9" s="59">
        <f t="shared" si="0"/>
        <v>74.677499999999995</v>
      </c>
      <c r="K9" s="29">
        <f t="shared" si="1"/>
        <v>19</v>
      </c>
      <c r="L9" s="29" t="str">
        <f t="shared" si="2"/>
        <v>Pass</v>
      </c>
      <c r="N9" s="19" t="s">
        <v>229</v>
      </c>
      <c r="O9" s="19" t="s">
        <v>230</v>
      </c>
      <c r="P9" s="19" t="s">
        <v>231</v>
      </c>
      <c r="Q9" s="19" t="s">
        <v>228</v>
      </c>
    </row>
    <row r="10" spans="2:17" ht="20" customHeight="1" thickTop="1" x14ac:dyDescent="0.35">
      <c r="B10" s="8">
        <v>74435</v>
      </c>
      <c r="C10" s="8" t="s">
        <v>172</v>
      </c>
      <c r="D10" s="8" t="s">
        <v>173</v>
      </c>
      <c r="E10" s="29">
        <v>100</v>
      </c>
      <c r="F10" s="29">
        <v>89.72</v>
      </c>
      <c r="G10" s="29">
        <v>52.73</v>
      </c>
      <c r="H10" s="29">
        <v>91.96</v>
      </c>
      <c r="I10" s="29">
        <v>64.5</v>
      </c>
      <c r="J10" s="59">
        <f t="shared" si="0"/>
        <v>75.671499999999995</v>
      </c>
      <c r="K10" s="29">
        <f t="shared" si="1"/>
        <v>18</v>
      </c>
      <c r="L10" s="29" t="str">
        <f t="shared" si="2"/>
        <v>Pass</v>
      </c>
      <c r="N10" s="50">
        <f>COUNTA(B4:B33)</f>
        <v>30</v>
      </c>
      <c r="O10" s="50">
        <f>COUNTIFS(L4:L33,"Pass")</f>
        <v>27</v>
      </c>
      <c r="P10" s="50">
        <f>COUNTIFS(L4:L33,"Fail")</f>
        <v>3</v>
      </c>
      <c r="Q10" s="61">
        <f>P10/N10</f>
        <v>0.1</v>
      </c>
    </row>
    <row r="11" spans="2:17" ht="20" customHeight="1" x14ac:dyDescent="0.35">
      <c r="B11" s="8">
        <v>58873</v>
      </c>
      <c r="C11" s="8" t="s">
        <v>174</v>
      </c>
      <c r="D11" s="8" t="s">
        <v>155</v>
      </c>
      <c r="E11" s="29">
        <v>71.58</v>
      </c>
      <c r="F11" s="29">
        <v>100</v>
      </c>
      <c r="G11" s="29">
        <v>100</v>
      </c>
      <c r="H11" s="29">
        <v>66.81</v>
      </c>
      <c r="I11" s="29">
        <v>91.92</v>
      </c>
      <c r="J11" s="59">
        <f t="shared" si="0"/>
        <v>85.628500000000003</v>
      </c>
      <c r="K11" s="29">
        <f t="shared" si="1"/>
        <v>4</v>
      </c>
      <c r="L11" s="29" t="str">
        <f t="shared" si="2"/>
        <v>Pass</v>
      </c>
      <c r="N11" s="53"/>
      <c r="O11" s="53"/>
      <c r="P11" s="53"/>
      <c r="Q11" s="62"/>
    </row>
    <row r="12" spans="2:17" ht="20" customHeight="1" x14ac:dyDescent="0.35">
      <c r="B12" s="8">
        <v>78706</v>
      </c>
      <c r="C12" s="8" t="s">
        <v>175</v>
      </c>
      <c r="D12" s="8" t="s">
        <v>176</v>
      </c>
      <c r="E12" s="29">
        <v>92.91</v>
      </c>
      <c r="F12" s="29">
        <v>82.4</v>
      </c>
      <c r="G12" s="29">
        <v>69.59</v>
      </c>
      <c r="H12" s="29">
        <v>50.73</v>
      </c>
      <c r="I12" s="29">
        <v>20.85</v>
      </c>
      <c r="J12" s="59">
        <f t="shared" si="0"/>
        <v>48.991999999999997</v>
      </c>
      <c r="K12" s="29">
        <f t="shared" si="1"/>
        <v>30</v>
      </c>
      <c r="L12" s="29" t="str">
        <f t="shared" si="2"/>
        <v>Fail</v>
      </c>
    </row>
    <row r="13" spans="2:17" ht="20" customHeight="1" x14ac:dyDescent="0.35">
      <c r="B13" s="8">
        <v>75057</v>
      </c>
      <c r="C13" s="8" t="s">
        <v>177</v>
      </c>
      <c r="D13" s="8" t="s">
        <v>178</v>
      </c>
      <c r="E13" s="29">
        <v>84.35</v>
      </c>
      <c r="F13" s="29">
        <v>86.77</v>
      </c>
      <c r="G13" s="29">
        <v>98.6</v>
      </c>
      <c r="H13" s="29">
        <v>82.28</v>
      </c>
      <c r="I13" s="29">
        <v>77.11</v>
      </c>
      <c r="J13" s="59">
        <f t="shared" si="0"/>
        <v>83.316000000000003</v>
      </c>
      <c r="K13" s="29">
        <f t="shared" si="1"/>
        <v>5</v>
      </c>
      <c r="L13" s="29" t="str">
        <f t="shared" si="2"/>
        <v>Pass</v>
      </c>
    </row>
    <row r="14" spans="2:17" ht="20" customHeight="1" x14ac:dyDescent="0.35">
      <c r="B14" s="8">
        <v>66217</v>
      </c>
      <c r="C14" s="8" t="s">
        <v>179</v>
      </c>
      <c r="D14" s="8" t="s">
        <v>180</v>
      </c>
      <c r="E14" s="29">
        <v>100</v>
      </c>
      <c r="F14" s="29">
        <v>100</v>
      </c>
      <c r="G14" s="29">
        <v>61.81</v>
      </c>
      <c r="H14" s="29">
        <v>77.36</v>
      </c>
      <c r="I14" s="29">
        <v>71.44</v>
      </c>
      <c r="J14" s="59">
        <f t="shared" si="0"/>
        <v>77.1875</v>
      </c>
      <c r="K14" s="29">
        <f t="shared" si="1"/>
        <v>16</v>
      </c>
      <c r="L14" s="29" t="str">
        <f t="shared" si="2"/>
        <v>Pass</v>
      </c>
    </row>
    <row r="15" spans="2:17" ht="20" customHeight="1" x14ac:dyDescent="0.35">
      <c r="B15" s="8">
        <v>74807</v>
      </c>
      <c r="C15" s="8" t="s">
        <v>181</v>
      </c>
      <c r="D15" s="8" t="s">
        <v>157</v>
      </c>
      <c r="E15" s="29">
        <v>82.64</v>
      </c>
      <c r="F15" s="29">
        <v>100</v>
      </c>
      <c r="G15" s="29">
        <v>79.010000000000005</v>
      </c>
      <c r="H15" s="29">
        <v>73.42</v>
      </c>
      <c r="I15" s="29">
        <v>34.82</v>
      </c>
      <c r="J15" s="59">
        <f t="shared" si="0"/>
        <v>62.398499999999999</v>
      </c>
      <c r="K15" s="29">
        <f t="shared" si="1"/>
        <v>26</v>
      </c>
      <c r="L15" s="29" t="str">
        <f t="shared" si="2"/>
        <v>Pass</v>
      </c>
    </row>
    <row r="16" spans="2:17" ht="20" customHeight="1" x14ac:dyDescent="0.35">
      <c r="B16" s="8">
        <v>19480</v>
      </c>
      <c r="C16" s="8" t="s">
        <v>182</v>
      </c>
      <c r="D16" s="8" t="s">
        <v>183</v>
      </c>
      <c r="E16" s="29">
        <v>99.43</v>
      </c>
      <c r="F16" s="29">
        <v>100</v>
      </c>
      <c r="G16" s="29">
        <v>100</v>
      </c>
      <c r="H16" s="29">
        <v>59.67</v>
      </c>
      <c r="I16" s="29">
        <v>79.02</v>
      </c>
      <c r="J16" s="59">
        <f t="shared" si="0"/>
        <v>81.468500000000006</v>
      </c>
      <c r="K16" s="29">
        <f t="shared" si="1"/>
        <v>7</v>
      </c>
      <c r="L16" s="29" t="str">
        <f t="shared" si="2"/>
        <v>Pass</v>
      </c>
    </row>
    <row r="17" spans="2:12" ht="20" customHeight="1" x14ac:dyDescent="0.35">
      <c r="B17" s="8">
        <v>65476</v>
      </c>
      <c r="C17" s="8" t="s">
        <v>184</v>
      </c>
      <c r="D17" s="8" t="s">
        <v>185</v>
      </c>
      <c r="E17" s="29">
        <v>100</v>
      </c>
      <c r="F17" s="29">
        <v>100</v>
      </c>
      <c r="G17" s="29">
        <v>55.41</v>
      </c>
      <c r="H17" s="29">
        <v>89.07</v>
      </c>
      <c r="I17" s="29">
        <v>67.319999999999993</v>
      </c>
      <c r="J17" s="59">
        <f t="shared" si="0"/>
        <v>77.506999999999991</v>
      </c>
      <c r="K17" s="29">
        <f t="shared" si="1"/>
        <v>14</v>
      </c>
      <c r="L17" s="29" t="str">
        <f t="shared" si="2"/>
        <v>Pass</v>
      </c>
    </row>
    <row r="18" spans="2:12" ht="20" customHeight="1" x14ac:dyDescent="0.35">
      <c r="B18" s="8">
        <v>32461</v>
      </c>
      <c r="C18" s="8" t="s">
        <v>186</v>
      </c>
      <c r="D18" s="8" t="s">
        <v>187</v>
      </c>
      <c r="E18" s="29">
        <v>97.04</v>
      </c>
      <c r="F18" s="29">
        <v>81.99</v>
      </c>
      <c r="G18" s="29">
        <v>73.400000000000006</v>
      </c>
      <c r="H18" s="29">
        <v>72.88</v>
      </c>
      <c r="I18" s="29">
        <v>84.81</v>
      </c>
      <c r="J18" s="59">
        <f t="shared" si="0"/>
        <v>81.056999999999988</v>
      </c>
      <c r="K18" s="29">
        <f t="shared" si="1"/>
        <v>8</v>
      </c>
      <c r="L18" s="29" t="str">
        <f t="shared" si="2"/>
        <v>Pass</v>
      </c>
    </row>
    <row r="19" spans="2:12" ht="20" customHeight="1" x14ac:dyDescent="0.35">
      <c r="B19" s="8">
        <v>51165</v>
      </c>
      <c r="C19" s="8" t="s">
        <v>188</v>
      </c>
      <c r="D19" s="8" t="s">
        <v>189</v>
      </c>
      <c r="E19" s="29">
        <v>88.11</v>
      </c>
      <c r="F19" s="29">
        <v>96.34</v>
      </c>
      <c r="G19" s="29">
        <v>70.5</v>
      </c>
      <c r="H19" s="29">
        <v>63.78</v>
      </c>
      <c r="I19" s="29">
        <v>39.78</v>
      </c>
      <c r="J19" s="59">
        <f t="shared" si="0"/>
        <v>60.877000000000002</v>
      </c>
      <c r="K19" s="29">
        <f t="shared" si="1"/>
        <v>27</v>
      </c>
      <c r="L19" s="29" t="str">
        <f t="shared" si="2"/>
        <v>Pass</v>
      </c>
    </row>
    <row r="20" spans="2:12" ht="20" customHeight="1" x14ac:dyDescent="0.35">
      <c r="B20" s="8">
        <v>74133</v>
      </c>
      <c r="C20" s="8" t="s">
        <v>190</v>
      </c>
      <c r="D20" s="8" t="s">
        <v>191</v>
      </c>
      <c r="E20" s="29">
        <v>96.94</v>
      </c>
      <c r="F20" s="29">
        <v>84.27</v>
      </c>
      <c r="G20" s="29">
        <v>84.34</v>
      </c>
      <c r="H20" s="29">
        <v>43.35</v>
      </c>
      <c r="I20" s="29">
        <v>81.99</v>
      </c>
      <c r="J20" s="59">
        <f t="shared" si="0"/>
        <v>74.405500000000004</v>
      </c>
      <c r="K20" s="29">
        <f t="shared" si="1"/>
        <v>22</v>
      </c>
      <c r="L20" s="29" t="str">
        <f t="shared" si="2"/>
        <v>Pass</v>
      </c>
    </row>
    <row r="21" spans="2:12" ht="20" customHeight="1" x14ac:dyDescent="0.35">
      <c r="B21" s="8">
        <v>88031</v>
      </c>
      <c r="C21" s="8" t="s">
        <v>192</v>
      </c>
      <c r="D21" s="8" t="s">
        <v>193</v>
      </c>
      <c r="E21" s="29">
        <v>100</v>
      </c>
      <c r="F21" s="29">
        <v>77.760000000000005</v>
      </c>
      <c r="G21" s="29">
        <v>79.14</v>
      </c>
      <c r="H21" s="29">
        <v>49.72</v>
      </c>
      <c r="I21" s="29">
        <v>89.94</v>
      </c>
      <c r="J21" s="59">
        <f t="shared" si="0"/>
        <v>78.052999999999997</v>
      </c>
      <c r="K21" s="29">
        <f t="shared" si="1"/>
        <v>12</v>
      </c>
      <c r="L21" s="29" t="str">
        <f t="shared" si="2"/>
        <v>Pass</v>
      </c>
    </row>
    <row r="22" spans="2:12" ht="20" customHeight="1" x14ac:dyDescent="0.35">
      <c r="B22" s="8">
        <v>66237</v>
      </c>
      <c r="C22" s="8" t="s">
        <v>194</v>
      </c>
      <c r="D22" s="8" t="s">
        <v>195</v>
      </c>
      <c r="E22" s="29">
        <v>86.7</v>
      </c>
      <c r="F22" s="29">
        <v>100</v>
      </c>
      <c r="G22" s="29">
        <v>72.42</v>
      </c>
      <c r="H22" s="29">
        <v>56.24</v>
      </c>
      <c r="I22" s="29">
        <v>77.41</v>
      </c>
      <c r="J22" s="59">
        <f t="shared" si="0"/>
        <v>74.557000000000002</v>
      </c>
      <c r="K22" s="29">
        <f t="shared" si="1"/>
        <v>20</v>
      </c>
      <c r="L22" s="29" t="str">
        <f t="shared" si="2"/>
        <v>Pass</v>
      </c>
    </row>
    <row r="23" spans="2:12" ht="20" customHeight="1" x14ac:dyDescent="0.35">
      <c r="B23" s="8">
        <v>42869</v>
      </c>
      <c r="C23" s="8" t="s">
        <v>196</v>
      </c>
      <c r="D23" s="8" t="s">
        <v>197</v>
      </c>
      <c r="E23" s="29">
        <v>97.97</v>
      </c>
      <c r="F23" s="29">
        <v>100</v>
      </c>
      <c r="G23" s="29">
        <v>62.28</v>
      </c>
      <c r="H23" s="29">
        <v>58.48</v>
      </c>
      <c r="I23" s="29">
        <v>33.94</v>
      </c>
      <c r="J23" s="59">
        <f t="shared" si="0"/>
        <v>57.335000000000001</v>
      </c>
      <c r="K23" s="29">
        <f t="shared" si="1"/>
        <v>29</v>
      </c>
      <c r="L23" s="29" t="str">
        <f t="shared" si="2"/>
        <v>Fail</v>
      </c>
    </row>
    <row r="24" spans="2:12" ht="20" customHeight="1" x14ac:dyDescent="0.35">
      <c r="B24" s="8">
        <v>99963</v>
      </c>
      <c r="C24" s="8" t="s">
        <v>198</v>
      </c>
      <c r="D24" s="8" t="s">
        <v>199</v>
      </c>
      <c r="E24" s="29">
        <v>94.79</v>
      </c>
      <c r="F24" s="29">
        <v>87.93</v>
      </c>
      <c r="G24" s="29">
        <v>36.950000000000003</v>
      </c>
      <c r="H24" s="29">
        <v>56.76</v>
      </c>
      <c r="I24" s="29">
        <v>74.819999999999993</v>
      </c>
      <c r="J24" s="59">
        <f t="shared" si="0"/>
        <v>67.932500000000005</v>
      </c>
      <c r="K24" s="29">
        <f t="shared" si="1"/>
        <v>25</v>
      </c>
      <c r="L24" s="29" t="str">
        <f t="shared" si="2"/>
        <v>Pass</v>
      </c>
    </row>
    <row r="25" spans="2:12" ht="20" customHeight="1" x14ac:dyDescent="0.35">
      <c r="B25" s="8">
        <v>94221</v>
      </c>
      <c r="C25" s="8" t="s">
        <v>200</v>
      </c>
      <c r="D25" s="8" t="s">
        <v>201</v>
      </c>
      <c r="E25" s="29">
        <v>100</v>
      </c>
      <c r="F25" s="29">
        <v>87.51</v>
      </c>
      <c r="G25" s="29">
        <v>56.4</v>
      </c>
      <c r="H25" s="29">
        <v>50.12</v>
      </c>
      <c r="I25" s="29">
        <v>49.91</v>
      </c>
      <c r="J25" s="59">
        <f t="shared" si="0"/>
        <v>59.704999999999998</v>
      </c>
      <c r="K25" s="29">
        <f t="shared" si="1"/>
        <v>28</v>
      </c>
      <c r="L25" s="29" t="str">
        <f t="shared" si="2"/>
        <v>Fail</v>
      </c>
    </row>
    <row r="26" spans="2:12" ht="20" customHeight="1" x14ac:dyDescent="0.35">
      <c r="B26" s="8">
        <v>50421</v>
      </c>
      <c r="C26" s="8" t="s">
        <v>202</v>
      </c>
      <c r="D26" s="8" t="s">
        <v>203</v>
      </c>
      <c r="E26" s="29">
        <v>99.05</v>
      </c>
      <c r="F26" s="29">
        <v>88.05</v>
      </c>
      <c r="G26" s="29">
        <v>58.87</v>
      </c>
      <c r="H26" s="29">
        <v>97.63</v>
      </c>
      <c r="I26" s="29">
        <v>53.45</v>
      </c>
      <c r="J26" s="59">
        <f t="shared" si="0"/>
        <v>73.328000000000003</v>
      </c>
      <c r="K26" s="29">
        <f t="shared" si="1"/>
        <v>23</v>
      </c>
      <c r="L26" s="29" t="str">
        <f t="shared" si="2"/>
        <v>Pass</v>
      </c>
    </row>
    <row r="27" spans="2:12" ht="20" customHeight="1" x14ac:dyDescent="0.35">
      <c r="B27" s="8">
        <v>40297</v>
      </c>
      <c r="C27" s="8" t="s">
        <v>204</v>
      </c>
      <c r="D27" s="8" t="s">
        <v>205</v>
      </c>
      <c r="E27" s="29">
        <v>76.77</v>
      </c>
      <c r="F27" s="29">
        <v>95.22</v>
      </c>
      <c r="G27" s="29">
        <v>47.96</v>
      </c>
      <c r="H27" s="29">
        <v>100</v>
      </c>
      <c r="I27" s="29">
        <v>73.8</v>
      </c>
      <c r="J27" s="59">
        <f t="shared" si="0"/>
        <v>78.912999999999997</v>
      </c>
      <c r="K27" s="29">
        <f t="shared" si="1"/>
        <v>11</v>
      </c>
      <c r="L27" s="29" t="str">
        <f t="shared" si="2"/>
        <v>Pass</v>
      </c>
    </row>
    <row r="28" spans="2:12" ht="20" customHeight="1" x14ac:dyDescent="0.35">
      <c r="B28" s="8">
        <v>41962</v>
      </c>
      <c r="C28" s="8" t="s">
        <v>206</v>
      </c>
      <c r="D28" s="8" t="s">
        <v>207</v>
      </c>
      <c r="E28" s="29">
        <v>75.86</v>
      </c>
      <c r="F28" s="29">
        <v>91.25</v>
      </c>
      <c r="G28" s="29">
        <v>45.56</v>
      </c>
      <c r="H28" s="29">
        <v>64.02</v>
      </c>
      <c r="I28" s="29">
        <v>91.78</v>
      </c>
      <c r="J28" s="59">
        <f t="shared" si="0"/>
        <v>76.262</v>
      </c>
      <c r="K28" s="29">
        <f t="shared" si="1"/>
        <v>17</v>
      </c>
      <c r="L28" s="29" t="str">
        <f t="shared" si="2"/>
        <v>Pass</v>
      </c>
    </row>
    <row r="29" spans="2:12" ht="20" customHeight="1" x14ac:dyDescent="0.35">
      <c r="B29" s="8">
        <v>47726</v>
      </c>
      <c r="C29" s="8" t="s">
        <v>208</v>
      </c>
      <c r="D29" s="8" t="s">
        <v>209</v>
      </c>
      <c r="E29" s="29">
        <v>85.96</v>
      </c>
      <c r="F29" s="29">
        <v>85.76</v>
      </c>
      <c r="G29" s="29">
        <v>89.63</v>
      </c>
      <c r="H29" s="29">
        <v>45.17</v>
      </c>
      <c r="I29" s="29">
        <v>88.23</v>
      </c>
      <c r="J29" s="59">
        <f t="shared" si="0"/>
        <v>77.201000000000008</v>
      </c>
      <c r="K29" s="29">
        <f t="shared" si="1"/>
        <v>15</v>
      </c>
      <c r="L29" s="29" t="str">
        <f t="shared" si="2"/>
        <v>Pass</v>
      </c>
    </row>
    <row r="30" spans="2:12" ht="20" customHeight="1" x14ac:dyDescent="0.35">
      <c r="B30" s="8">
        <v>79222</v>
      </c>
      <c r="C30" s="8" t="s">
        <v>210</v>
      </c>
      <c r="D30" s="8" t="s">
        <v>211</v>
      </c>
      <c r="E30" s="29">
        <v>99.33</v>
      </c>
      <c r="F30" s="29">
        <v>86.61</v>
      </c>
      <c r="G30" s="29">
        <v>97.29</v>
      </c>
      <c r="H30" s="29">
        <v>71.819999999999993</v>
      </c>
      <c r="I30" s="29">
        <v>97.88</v>
      </c>
      <c r="J30" s="59">
        <f t="shared" si="0"/>
        <v>90.294499999999999</v>
      </c>
      <c r="K30" s="29">
        <f t="shared" si="1"/>
        <v>1</v>
      </c>
      <c r="L30" s="29" t="str">
        <f t="shared" si="2"/>
        <v>Pass</v>
      </c>
    </row>
    <row r="31" spans="2:12" ht="20" customHeight="1" x14ac:dyDescent="0.35">
      <c r="B31" s="8">
        <v>64124</v>
      </c>
      <c r="C31" s="8" t="s">
        <v>212</v>
      </c>
      <c r="D31" s="8" t="s">
        <v>213</v>
      </c>
      <c r="E31" s="29">
        <v>100</v>
      </c>
      <c r="F31" s="29">
        <v>80.72</v>
      </c>
      <c r="G31" s="29">
        <v>100</v>
      </c>
      <c r="H31" s="29">
        <v>79.19</v>
      </c>
      <c r="I31" s="29">
        <v>85.62</v>
      </c>
      <c r="J31" s="59">
        <f t="shared" si="0"/>
        <v>87.117500000000007</v>
      </c>
      <c r="K31" s="29">
        <f t="shared" si="1"/>
        <v>2</v>
      </c>
      <c r="L31" s="29" t="str">
        <f t="shared" si="2"/>
        <v>Pass</v>
      </c>
    </row>
    <row r="32" spans="2:12" ht="20" customHeight="1" x14ac:dyDescent="0.35">
      <c r="B32" s="8">
        <v>31257</v>
      </c>
      <c r="C32" s="8" t="s">
        <v>214</v>
      </c>
      <c r="D32" s="8" t="s">
        <v>215</v>
      </c>
      <c r="E32" s="29">
        <v>65.25</v>
      </c>
      <c r="F32" s="29">
        <v>95.28</v>
      </c>
      <c r="G32" s="29">
        <v>78.27</v>
      </c>
      <c r="H32" s="29">
        <v>52.17</v>
      </c>
      <c r="I32" s="29">
        <v>96.33</v>
      </c>
      <c r="J32" s="59">
        <f t="shared" si="0"/>
        <v>79.367999999999995</v>
      </c>
      <c r="K32" s="29">
        <f t="shared" si="1"/>
        <v>10</v>
      </c>
      <c r="L32" s="29" t="str">
        <f t="shared" si="2"/>
        <v>Pass</v>
      </c>
    </row>
    <row r="33" spans="2:12" ht="20" customHeight="1" x14ac:dyDescent="0.35">
      <c r="B33" s="8">
        <v>54235</v>
      </c>
      <c r="C33" s="8" t="s">
        <v>216</v>
      </c>
      <c r="D33" s="8" t="s">
        <v>217</v>
      </c>
      <c r="E33" s="29">
        <v>100</v>
      </c>
      <c r="F33" s="29">
        <v>89.26</v>
      </c>
      <c r="G33" s="29">
        <v>30.28</v>
      </c>
      <c r="H33" s="29">
        <v>83.87</v>
      </c>
      <c r="I33" s="29">
        <v>89.98</v>
      </c>
      <c r="J33" s="59">
        <f t="shared" si="0"/>
        <v>80.427500000000009</v>
      </c>
      <c r="K33" s="29">
        <f t="shared" si="1"/>
        <v>9</v>
      </c>
      <c r="L33" s="29" t="str">
        <f t="shared" si="2"/>
        <v>Pass</v>
      </c>
    </row>
  </sheetData>
  <mergeCells count="16">
    <mergeCell ref="L2:L3"/>
    <mergeCell ref="B2:B3"/>
    <mergeCell ref="C2:C3"/>
    <mergeCell ref="D2:D3"/>
    <mergeCell ref="J2:J3"/>
    <mergeCell ref="K2:K3"/>
    <mergeCell ref="N2:Q2"/>
    <mergeCell ref="N4:N5"/>
    <mergeCell ref="O4:O5"/>
    <mergeCell ref="P4:P5"/>
    <mergeCell ref="Q4:Q5"/>
    <mergeCell ref="N8:Q8"/>
    <mergeCell ref="N10:N11"/>
    <mergeCell ref="O10:O11"/>
    <mergeCell ref="P10:P11"/>
    <mergeCell ref="Q10:Q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F43F-F6D5-4748-8275-5ADE6C08C726}">
  <dimension ref="B1:F52"/>
  <sheetViews>
    <sheetView zoomScaleNormal="100" workbookViewId="0"/>
  </sheetViews>
  <sheetFormatPr defaultColWidth="8.90625" defaultRowHeight="15" customHeight="1" x14ac:dyDescent="0.35"/>
  <cols>
    <col min="1" max="1" width="3.54296875" style="4" customWidth="1"/>
    <col min="2" max="2" width="15.6328125" style="3" customWidth="1"/>
    <col min="3" max="3" width="45.6328125" style="3" customWidth="1"/>
    <col min="4" max="5" width="15.6328125" style="3" customWidth="1"/>
    <col min="6" max="6" width="33" style="4" bestFit="1" customWidth="1"/>
    <col min="7" max="16384" width="8.90625" style="4"/>
  </cols>
  <sheetData>
    <row r="1" spans="2:6" ht="20" customHeight="1" x14ac:dyDescent="0.35"/>
    <row r="2" spans="2:6" ht="20" customHeight="1" thickBot="1" x14ac:dyDescent="0.4">
      <c r="B2" s="22" t="s">
        <v>218</v>
      </c>
      <c r="C2" s="22" t="s">
        <v>21</v>
      </c>
      <c r="D2" s="22" t="s">
        <v>296</v>
      </c>
      <c r="E2" s="22" t="s">
        <v>297</v>
      </c>
      <c r="F2" s="22" t="s">
        <v>298</v>
      </c>
    </row>
    <row r="3" spans="2:6" ht="20" customHeight="1" thickTop="1" x14ac:dyDescent="0.35">
      <c r="B3" s="20">
        <v>11</v>
      </c>
      <c r="C3" s="5" t="s">
        <v>250</v>
      </c>
      <c r="D3" s="31">
        <v>174480468</v>
      </c>
      <c r="E3" s="5">
        <v>4600</v>
      </c>
      <c r="F3" s="5" t="s">
        <v>241</v>
      </c>
    </row>
    <row r="4" spans="2:6" ht="20" customHeight="1" x14ac:dyDescent="0.35">
      <c r="B4" s="21">
        <v>4</v>
      </c>
      <c r="C4" s="6" t="s">
        <v>240</v>
      </c>
      <c r="D4" s="32">
        <v>358995815</v>
      </c>
      <c r="E4" s="6">
        <v>4450</v>
      </c>
      <c r="F4" s="6" t="s">
        <v>241</v>
      </c>
    </row>
    <row r="5" spans="2:6" ht="20" customHeight="1" x14ac:dyDescent="0.35">
      <c r="B5" s="21">
        <v>2</v>
      </c>
      <c r="C5" s="6" t="s">
        <v>236</v>
      </c>
      <c r="D5" s="32">
        <v>574934330</v>
      </c>
      <c r="E5" s="6">
        <v>4371</v>
      </c>
      <c r="F5" s="6" t="s">
        <v>237</v>
      </c>
    </row>
    <row r="6" spans="2:6" ht="20" customHeight="1" x14ac:dyDescent="0.35">
      <c r="B6" s="21">
        <v>7</v>
      </c>
      <c r="C6" s="6" t="s">
        <v>244</v>
      </c>
      <c r="D6" s="32">
        <v>214504909</v>
      </c>
      <c r="E6" s="6">
        <v>4345</v>
      </c>
      <c r="F6" s="6" t="s">
        <v>241</v>
      </c>
    </row>
    <row r="7" spans="2:6" ht="20" customHeight="1" x14ac:dyDescent="0.35">
      <c r="B7" s="21">
        <v>1</v>
      </c>
      <c r="C7" s="6" t="s">
        <v>233</v>
      </c>
      <c r="D7" s="32">
        <v>636190846</v>
      </c>
      <c r="E7" s="6">
        <v>4337</v>
      </c>
      <c r="F7" s="6" t="s">
        <v>235</v>
      </c>
    </row>
    <row r="8" spans="2:6" ht="20" customHeight="1" x14ac:dyDescent="0.35">
      <c r="B8" s="21">
        <v>3</v>
      </c>
      <c r="C8" s="6" t="s">
        <v>238</v>
      </c>
      <c r="D8" s="32">
        <v>381311319</v>
      </c>
      <c r="E8" s="6">
        <v>4332</v>
      </c>
      <c r="F8" s="6" t="s">
        <v>239</v>
      </c>
    </row>
    <row r="9" spans="2:6" ht="20" customHeight="1" x14ac:dyDescent="0.35">
      <c r="B9" s="21">
        <v>12</v>
      </c>
      <c r="C9" s="6" t="s">
        <v>251</v>
      </c>
      <c r="D9" s="32">
        <v>172135383</v>
      </c>
      <c r="E9" s="6">
        <v>4327</v>
      </c>
      <c r="F9" s="6" t="s">
        <v>252</v>
      </c>
    </row>
    <row r="10" spans="2:6" ht="20" customHeight="1" x14ac:dyDescent="0.35">
      <c r="B10" s="21">
        <v>6</v>
      </c>
      <c r="C10" s="6" t="s">
        <v>243</v>
      </c>
      <c r="D10" s="32">
        <v>298172056</v>
      </c>
      <c r="E10" s="6">
        <v>4320</v>
      </c>
      <c r="F10" s="6" t="s">
        <v>241</v>
      </c>
    </row>
    <row r="11" spans="2:6" ht="20" customHeight="1" x14ac:dyDescent="0.35">
      <c r="B11" s="21">
        <v>20</v>
      </c>
      <c r="C11" s="6" t="s">
        <v>262</v>
      </c>
      <c r="D11" s="32">
        <v>108133313</v>
      </c>
      <c r="E11" s="6">
        <v>4256</v>
      </c>
      <c r="F11" s="6" t="s">
        <v>235</v>
      </c>
    </row>
    <row r="12" spans="2:6" ht="20" customHeight="1" x14ac:dyDescent="0.35">
      <c r="B12" s="21">
        <v>16</v>
      </c>
      <c r="C12" s="6" t="s">
        <v>257</v>
      </c>
      <c r="D12" s="32">
        <v>145960660</v>
      </c>
      <c r="E12" s="6">
        <v>4088</v>
      </c>
      <c r="F12" s="6" t="s">
        <v>237</v>
      </c>
    </row>
    <row r="13" spans="2:6" ht="20" customHeight="1" x14ac:dyDescent="0.35">
      <c r="B13" s="21">
        <v>37</v>
      </c>
      <c r="C13" s="6" t="s">
        <v>280</v>
      </c>
      <c r="D13" s="32">
        <v>57638006</v>
      </c>
      <c r="E13" s="6">
        <v>4071</v>
      </c>
      <c r="F13" s="6" t="s">
        <v>235</v>
      </c>
    </row>
    <row r="14" spans="2:6" ht="20" customHeight="1" x14ac:dyDescent="0.35">
      <c r="B14" s="21">
        <v>15</v>
      </c>
      <c r="C14" s="6" t="s">
        <v>256</v>
      </c>
      <c r="D14" s="32">
        <v>154426697</v>
      </c>
      <c r="E14" s="6">
        <v>4035</v>
      </c>
      <c r="F14" s="6" t="s">
        <v>241</v>
      </c>
    </row>
    <row r="15" spans="2:6" ht="20" customHeight="1" x14ac:dyDescent="0.35">
      <c r="B15" s="21">
        <v>28</v>
      </c>
      <c r="C15" s="6" t="s">
        <v>271</v>
      </c>
      <c r="D15" s="32">
        <v>77590648</v>
      </c>
      <c r="E15" s="6">
        <v>4030</v>
      </c>
      <c r="F15" s="6" t="s">
        <v>241</v>
      </c>
    </row>
    <row r="16" spans="2:6" ht="20" customHeight="1" x14ac:dyDescent="0.35">
      <c r="B16" s="21">
        <v>35</v>
      </c>
      <c r="C16" s="6" t="s">
        <v>278</v>
      </c>
      <c r="D16" s="32">
        <v>65231360</v>
      </c>
      <c r="E16" s="6">
        <v>4027</v>
      </c>
      <c r="F16" s="6" t="s">
        <v>252</v>
      </c>
    </row>
    <row r="17" spans="2:6" ht="20" customHeight="1" x14ac:dyDescent="0.35">
      <c r="B17" s="21">
        <v>14</v>
      </c>
      <c r="C17" s="6" t="s">
        <v>254</v>
      </c>
      <c r="D17" s="32">
        <v>156248615</v>
      </c>
      <c r="E17" s="6">
        <v>4007</v>
      </c>
      <c r="F17" s="6" t="s">
        <v>255</v>
      </c>
    </row>
    <row r="18" spans="2:6" ht="20" customHeight="1" x14ac:dyDescent="0.35">
      <c r="B18" s="21">
        <v>24</v>
      </c>
      <c r="C18" s="6" t="s">
        <v>266</v>
      </c>
      <c r="D18" s="32">
        <v>92373751</v>
      </c>
      <c r="E18" s="6">
        <v>3965</v>
      </c>
      <c r="F18" s="6" t="s">
        <v>239</v>
      </c>
    </row>
    <row r="19" spans="2:6" ht="20" customHeight="1" x14ac:dyDescent="0.35">
      <c r="B19" s="21">
        <v>18</v>
      </c>
      <c r="C19" s="6" t="s">
        <v>260</v>
      </c>
      <c r="D19" s="32">
        <v>118613586</v>
      </c>
      <c r="E19" s="6">
        <v>3950</v>
      </c>
      <c r="F19" s="6" t="s">
        <v>252</v>
      </c>
    </row>
    <row r="20" spans="2:6" ht="20" customHeight="1" x14ac:dyDescent="0.35">
      <c r="B20" s="21">
        <v>47</v>
      </c>
      <c r="C20" s="6" t="s">
        <v>292</v>
      </c>
      <c r="D20" s="32">
        <v>39330588</v>
      </c>
      <c r="E20" s="6">
        <v>3939</v>
      </c>
      <c r="F20" s="6" t="s">
        <v>252</v>
      </c>
    </row>
    <row r="21" spans="2:6" ht="20" customHeight="1" x14ac:dyDescent="0.35">
      <c r="B21" s="21">
        <v>50</v>
      </c>
      <c r="C21" s="6" t="s">
        <v>295</v>
      </c>
      <c r="D21" s="32">
        <v>33382831</v>
      </c>
      <c r="E21" s="6">
        <v>3900</v>
      </c>
      <c r="F21" s="6" t="s">
        <v>241</v>
      </c>
    </row>
    <row r="22" spans="2:6" ht="20" customHeight="1" x14ac:dyDescent="0.35">
      <c r="B22" s="21">
        <v>32</v>
      </c>
      <c r="C22" s="6" t="s">
        <v>275</v>
      </c>
      <c r="D22" s="32">
        <v>66187390</v>
      </c>
      <c r="E22" s="6">
        <v>3893</v>
      </c>
      <c r="F22" s="6" t="s">
        <v>237</v>
      </c>
    </row>
    <row r="23" spans="2:6" ht="20" customHeight="1" x14ac:dyDescent="0.35">
      <c r="B23" s="21">
        <v>29</v>
      </c>
      <c r="C23" s="6" t="s">
        <v>272</v>
      </c>
      <c r="D23" s="32">
        <v>72488072</v>
      </c>
      <c r="E23" s="6">
        <v>3871</v>
      </c>
      <c r="F23" s="6" t="s">
        <v>235</v>
      </c>
    </row>
    <row r="24" spans="2:6" ht="20" customHeight="1" x14ac:dyDescent="0.35">
      <c r="B24" s="21">
        <v>23</v>
      </c>
      <c r="C24" s="6" t="s">
        <v>265</v>
      </c>
      <c r="D24" s="32">
        <v>93277026</v>
      </c>
      <c r="E24" s="6">
        <v>3856</v>
      </c>
      <c r="F24" s="6" t="s">
        <v>252</v>
      </c>
    </row>
    <row r="25" spans="2:6" ht="20" customHeight="1" x14ac:dyDescent="0.35">
      <c r="B25" s="21">
        <v>43</v>
      </c>
      <c r="C25" s="6" t="s">
        <v>288</v>
      </c>
      <c r="D25" s="32">
        <v>44428554</v>
      </c>
      <c r="E25" s="6">
        <v>3856</v>
      </c>
      <c r="F25" s="6" t="s">
        <v>285</v>
      </c>
    </row>
    <row r="26" spans="2:6" ht="20" customHeight="1" x14ac:dyDescent="0.35">
      <c r="B26" s="21">
        <v>8</v>
      </c>
      <c r="C26" s="6" t="s">
        <v>245</v>
      </c>
      <c r="D26" s="32">
        <v>187131806</v>
      </c>
      <c r="E26" s="6">
        <v>3855</v>
      </c>
      <c r="F26" s="6" t="s">
        <v>246</v>
      </c>
    </row>
    <row r="27" spans="2:6" ht="20" customHeight="1" x14ac:dyDescent="0.35">
      <c r="B27" s="21">
        <v>10</v>
      </c>
      <c r="C27" s="6" t="s">
        <v>249</v>
      </c>
      <c r="D27" s="32">
        <v>178243751</v>
      </c>
      <c r="E27" s="6">
        <v>3855</v>
      </c>
      <c r="F27" s="6" t="s">
        <v>234</v>
      </c>
    </row>
    <row r="28" spans="2:6" ht="20" customHeight="1" x14ac:dyDescent="0.35">
      <c r="B28" s="21">
        <v>17</v>
      </c>
      <c r="C28" s="6" t="s">
        <v>258</v>
      </c>
      <c r="D28" s="32">
        <v>136371725</v>
      </c>
      <c r="E28" s="6">
        <v>3789</v>
      </c>
      <c r="F28" s="6" t="s">
        <v>259</v>
      </c>
    </row>
    <row r="29" spans="2:6" ht="20" customHeight="1" x14ac:dyDescent="0.35">
      <c r="B29" s="21">
        <v>33</v>
      </c>
      <c r="C29" s="6" t="s">
        <v>276</v>
      </c>
      <c r="D29" s="32">
        <v>65880574</v>
      </c>
      <c r="E29" s="6">
        <v>3786</v>
      </c>
      <c r="F29" s="6" t="s">
        <v>252</v>
      </c>
    </row>
    <row r="30" spans="2:6" ht="20" customHeight="1" x14ac:dyDescent="0.35">
      <c r="B30" s="21">
        <v>21</v>
      </c>
      <c r="C30" s="6" t="s">
        <v>263</v>
      </c>
      <c r="D30" s="32">
        <v>103197294</v>
      </c>
      <c r="E30" s="6">
        <v>3776</v>
      </c>
      <c r="F30" s="6" t="s">
        <v>246</v>
      </c>
    </row>
    <row r="31" spans="2:6" ht="20" customHeight="1" x14ac:dyDescent="0.35">
      <c r="B31" s="21">
        <v>5</v>
      </c>
      <c r="C31" s="6" t="s">
        <v>242</v>
      </c>
      <c r="D31" s="32">
        <v>325365160</v>
      </c>
      <c r="E31" s="6">
        <v>3761</v>
      </c>
      <c r="F31" s="6" t="s">
        <v>237</v>
      </c>
    </row>
    <row r="32" spans="2:6" ht="20" customHeight="1" x14ac:dyDescent="0.35">
      <c r="B32" s="21">
        <v>25</v>
      </c>
      <c r="C32" s="6" t="s">
        <v>267</v>
      </c>
      <c r="D32" s="32">
        <v>86267073</v>
      </c>
      <c r="E32" s="6">
        <v>3743</v>
      </c>
      <c r="F32" s="6" t="s">
        <v>235</v>
      </c>
    </row>
    <row r="33" spans="2:6" ht="20" customHeight="1" x14ac:dyDescent="0.35">
      <c r="B33" s="21">
        <v>30</v>
      </c>
      <c r="C33" s="6" t="s">
        <v>273</v>
      </c>
      <c r="D33" s="32">
        <v>67653287</v>
      </c>
      <c r="E33" s="6">
        <v>3740</v>
      </c>
      <c r="F33" s="6" t="s">
        <v>241</v>
      </c>
    </row>
    <row r="34" spans="2:6" ht="20" customHeight="1" x14ac:dyDescent="0.35">
      <c r="B34" s="21">
        <v>34</v>
      </c>
      <c r="C34" s="6" t="s">
        <v>277</v>
      </c>
      <c r="D34" s="32">
        <v>65535160</v>
      </c>
      <c r="E34" s="6">
        <v>3684</v>
      </c>
      <c r="F34" s="6" t="s">
        <v>237</v>
      </c>
    </row>
    <row r="35" spans="2:6" ht="20" customHeight="1" x14ac:dyDescent="0.35">
      <c r="B35" s="21">
        <v>13</v>
      </c>
      <c r="C35" s="6" t="s">
        <v>253</v>
      </c>
      <c r="D35" s="32">
        <v>157066392</v>
      </c>
      <c r="E35" s="6">
        <v>3680</v>
      </c>
      <c r="F35" s="6" t="s">
        <v>252</v>
      </c>
    </row>
    <row r="36" spans="2:6" ht="20" customHeight="1" x14ac:dyDescent="0.35">
      <c r="B36" s="21">
        <v>46</v>
      </c>
      <c r="C36" s="6" t="s">
        <v>291</v>
      </c>
      <c r="D36" s="32">
        <v>40774679</v>
      </c>
      <c r="E36" s="6">
        <v>3680</v>
      </c>
      <c r="F36" s="6" t="s">
        <v>241</v>
      </c>
    </row>
    <row r="37" spans="2:6" ht="20" customHeight="1" x14ac:dyDescent="0.35">
      <c r="B37" s="21">
        <v>19</v>
      </c>
      <c r="C37" s="6" t="s">
        <v>261</v>
      </c>
      <c r="D37" s="32">
        <v>108161389</v>
      </c>
      <c r="E37" s="6">
        <v>3676</v>
      </c>
      <c r="F37" s="6" t="s">
        <v>252</v>
      </c>
    </row>
    <row r="38" spans="2:6" ht="20" customHeight="1" x14ac:dyDescent="0.35">
      <c r="B38" s="21">
        <v>49</v>
      </c>
      <c r="C38" s="6" t="s">
        <v>294</v>
      </c>
      <c r="D38" s="32">
        <v>35397980</v>
      </c>
      <c r="E38" s="6">
        <v>3657</v>
      </c>
      <c r="F38" s="6" t="s">
        <v>237</v>
      </c>
    </row>
    <row r="39" spans="2:6" ht="20" customHeight="1" x14ac:dyDescent="0.35">
      <c r="B39" s="21">
        <v>22</v>
      </c>
      <c r="C39" s="6" t="s">
        <v>264</v>
      </c>
      <c r="D39" s="32">
        <v>95043350</v>
      </c>
      <c r="E39" s="6">
        <v>3628</v>
      </c>
      <c r="F39" s="6" t="s">
        <v>237</v>
      </c>
    </row>
    <row r="40" spans="2:6" ht="20" customHeight="1" x14ac:dyDescent="0.35">
      <c r="B40" s="21">
        <v>26</v>
      </c>
      <c r="C40" s="6" t="s">
        <v>268</v>
      </c>
      <c r="D40" s="32">
        <v>82600317</v>
      </c>
      <c r="E40" s="6">
        <v>3604</v>
      </c>
      <c r="F40" s="6" t="s">
        <v>235</v>
      </c>
    </row>
    <row r="41" spans="2:6" ht="20" customHeight="1" x14ac:dyDescent="0.35">
      <c r="B41" s="21">
        <v>36</v>
      </c>
      <c r="C41" s="6" t="s">
        <v>279</v>
      </c>
      <c r="D41" s="32">
        <v>64388510</v>
      </c>
      <c r="E41" s="6">
        <v>3571</v>
      </c>
      <c r="F41" s="6" t="s">
        <v>237</v>
      </c>
    </row>
    <row r="42" spans="2:6" ht="20" customHeight="1" x14ac:dyDescent="0.35">
      <c r="B42" s="21">
        <v>39</v>
      </c>
      <c r="C42" s="6" t="s">
        <v>282</v>
      </c>
      <c r="D42" s="32">
        <v>52460106</v>
      </c>
      <c r="E42" s="6">
        <v>3507</v>
      </c>
      <c r="F42" s="6" t="s">
        <v>234</v>
      </c>
    </row>
    <row r="43" spans="2:6" ht="20" customHeight="1" x14ac:dyDescent="0.35">
      <c r="B43" s="21">
        <v>48</v>
      </c>
      <c r="C43" s="6" t="s">
        <v>293</v>
      </c>
      <c r="D43" s="32">
        <v>36211931</v>
      </c>
      <c r="E43" s="6">
        <v>3500</v>
      </c>
      <c r="F43" s="6" t="s">
        <v>239</v>
      </c>
    </row>
    <row r="44" spans="2:6" ht="20" customHeight="1" x14ac:dyDescent="0.35">
      <c r="B44" s="21">
        <v>31</v>
      </c>
      <c r="C44" s="6" t="s">
        <v>274</v>
      </c>
      <c r="D44" s="32">
        <v>67233054</v>
      </c>
      <c r="E44" s="6">
        <v>3417</v>
      </c>
      <c r="F44" s="6" t="s">
        <v>235</v>
      </c>
    </row>
    <row r="45" spans="2:6" ht="20" customHeight="1" x14ac:dyDescent="0.35">
      <c r="B45" s="21">
        <v>9</v>
      </c>
      <c r="C45" s="6" t="s">
        <v>247</v>
      </c>
      <c r="D45" s="32">
        <v>184174633</v>
      </c>
      <c r="E45" s="6">
        <v>3411</v>
      </c>
      <c r="F45" s="6" t="s">
        <v>248</v>
      </c>
    </row>
    <row r="46" spans="2:6" ht="20" customHeight="1" x14ac:dyDescent="0.35">
      <c r="B46" s="21">
        <v>45</v>
      </c>
      <c r="C46" s="6" t="s">
        <v>290</v>
      </c>
      <c r="D46" s="32">
        <v>42471412</v>
      </c>
      <c r="E46" s="6">
        <v>3305</v>
      </c>
      <c r="F46" s="6" t="s">
        <v>241</v>
      </c>
    </row>
    <row r="47" spans="2:6" ht="20" customHeight="1" x14ac:dyDescent="0.35">
      <c r="B47" s="21">
        <v>38</v>
      </c>
      <c r="C47" s="6" t="s">
        <v>281</v>
      </c>
      <c r="D47" s="32">
        <v>53607898</v>
      </c>
      <c r="E47" s="6">
        <v>3262</v>
      </c>
      <c r="F47" s="6" t="s">
        <v>246</v>
      </c>
    </row>
    <row r="48" spans="2:6" ht="20" customHeight="1" x14ac:dyDescent="0.35">
      <c r="B48" s="21">
        <v>41</v>
      </c>
      <c r="C48" s="6" t="s">
        <v>284</v>
      </c>
      <c r="D48" s="32">
        <v>50452282</v>
      </c>
      <c r="E48" s="6">
        <v>3208</v>
      </c>
      <c r="F48" s="6" t="s">
        <v>285</v>
      </c>
    </row>
    <row r="49" spans="2:6" ht="20" customHeight="1" x14ac:dyDescent="0.35">
      <c r="B49" s="21">
        <v>44</v>
      </c>
      <c r="C49" s="6" t="s">
        <v>289</v>
      </c>
      <c r="D49" s="32">
        <v>43244282</v>
      </c>
      <c r="E49" s="6">
        <v>3205</v>
      </c>
      <c r="F49" s="6" t="s">
        <v>241</v>
      </c>
    </row>
    <row r="50" spans="2:6" ht="20" customHeight="1" x14ac:dyDescent="0.35">
      <c r="B50" s="21">
        <v>27</v>
      </c>
      <c r="C50" s="6" t="s">
        <v>269</v>
      </c>
      <c r="D50" s="32">
        <v>82156962</v>
      </c>
      <c r="E50" s="6">
        <v>3188</v>
      </c>
      <c r="F50" s="6" t="s">
        <v>270</v>
      </c>
    </row>
    <row r="51" spans="2:6" ht="20" customHeight="1" x14ac:dyDescent="0.35">
      <c r="B51" s="21">
        <v>40</v>
      </c>
      <c r="C51" s="6" t="s">
        <v>283</v>
      </c>
      <c r="D51" s="32">
        <v>52102987</v>
      </c>
      <c r="E51" s="6">
        <v>2575</v>
      </c>
      <c r="F51" s="6" t="s">
        <v>246</v>
      </c>
    </row>
    <row r="52" spans="2:6" ht="20" customHeight="1" x14ac:dyDescent="0.35">
      <c r="B52" s="21">
        <v>42</v>
      </c>
      <c r="C52" s="6" t="s">
        <v>286</v>
      </c>
      <c r="D52" s="32">
        <v>48299436</v>
      </c>
      <c r="E52" s="6">
        <v>2379</v>
      </c>
      <c r="F52" s="6" t="s">
        <v>287</v>
      </c>
    </row>
  </sheetData>
  <autoFilter ref="B2:F2" xr:uid="{DF21F43F-F6D5-4748-8275-5ADE6C08C726}">
    <sortState xmlns:xlrd2="http://schemas.microsoft.com/office/spreadsheetml/2017/richdata2" ref="B3:F52">
      <sortCondition descending="1" ref="E2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D00C-334B-4D6C-91B7-63834BCD6396}">
  <sheetPr filterMode="1"/>
  <dimension ref="B1:F52"/>
  <sheetViews>
    <sheetView zoomScaleNormal="100" workbookViewId="0"/>
  </sheetViews>
  <sheetFormatPr defaultColWidth="8.90625" defaultRowHeight="15" customHeight="1" x14ac:dyDescent="0.35"/>
  <cols>
    <col min="1" max="1" width="3.54296875" style="4" customWidth="1"/>
    <col min="2" max="2" width="15.6328125" style="3" customWidth="1"/>
    <col min="3" max="3" width="45.6328125" style="3" customWidth="1"/>
    <col min="4" max="5" width="15.6328125" style="3" customWidth="1"/>
    <col min="6" max="6" width="33" style="4" bestFit="1" customWidth="1"/>
    <col min="7" max="16384" width="8.90625" style="4"/>
  </cols>
  <sheetData>
    <row r="1" spans="2:6" ht="20" customHeight="1" x14ac:dyDescent="0.35"/>
    <row r="2" spans="2:6" ht="20" customHeight="1" thickBot="1" x14ac:dyDescent="0.4">
      <c r="B2" s="22" t="s">
        <v>218</v>
      </c>
      <c r="C2" s="22" t="s">
        <v>21</v>
      </c>
      <c r="D2" s="22" t="s">
        <v>296</v>
      </c>
      <c r="E2" s="22" t="s">
        <v>297</v>
      </c>
      <c r="F2" s="22" t="s">
        <v>298</v>
      </c>
    </row>
    <row r="3" spans="2:6" ht="20" hidden="1" customHeight="1" thickTop="1" x14ac:dyDescent="0.35">
      <c r="B3" s="20">
        <v>1</v>
      </c>
      <c r="C3" s="5" t="s">
        <v>233</v>
      </c>
      <c r="D3" s="31">
        <v>636190846</v>
      </c>
      <c r="E3" s="5">
        <v>4337</v>
      </c>
      <c r="F3" s="5" t="s">
        <v>235</v>
      </c>
    </row>
    <row r="4" spans="2:6" ht="20" hidden="1" customHeight="1" x14ac:dyDescent="0.35">
      <c r="B4" s="21">
        <v>2</v>
      </c>
      <c r="C4" s="6" t="s">
        <v>236</v>
      </c>
      <c r="D4" s="32">
        <v>574934330</v>
      </c>
      <c r="E4" s="6">
        <v>4371</v>
      </c>
      <c r="F4" s="6" t="s">
        <v>237</v>
      </c>
    </row>
    <row r="5" spans="2:6" ht="20" hidden="1" customHeight="1" x14ac:dyDescent="0.35">
      <c r="B5" s="21">
        <v>3</v>
      </c>
      <c r="C5" s="6" t="s">
        <v>238</v>
      </c>
      <c r="D5" s="32">
        <v>381311319</v>
      </c>
      <c r="E5" s="6">
        <v>4332</v>
      </c>
      <c r="F5" s="6" t="s">
        <v>239</v>
      </c>
    </row>
    <row r="6" spans="2:6" ht="20" customHeight="1" thickTop="1" x14ac:dyDescent="0.35">
      <c r="B6" s="21">
        <v>4</v>
      </c>
      <c r="C6" s="6" t="s">
        <v>240</v>
      </c>
      <c r="D6" s="32">
        <v>358995815</v>
      </c>
      <c r="E6" s="6">
        <v>4450</v>
      </c>
      <c r="F6" s="6" t="s">
        <v>241</v>
      </c>
    </row>
    <row r="7" spans="2:6" ht="20" hidden="1" customHeight="1" x14ac:dyDescent="0.35">
      <c r="B7" s="21">
        <v>5</v>
      </c>
      <c r="C7" s="6" t="s">
        <v>242</v>
      </c>
      <c r="D7" s="32">
        <v>325365160</v>
      </c>
      <c r="E7" s="6">
        <v>3761</v>
      </c>
      <c r="F7" s="6" t="s">
        <v>237</v>
      </c>
    </row>
    <row r="8" spans="2:6" ht="20" customHeight="1" x14ac:dyDescent="0.35">
      <c r="B8" s="21">
        <v>6</v>
      </c>
      <c r="C8" s="6" t="s">
        <v>243</v>
      </c>
      <c r="D8" s="32">
        <v>298172056</v>
      </c>
      <c r="E8" s="6">
        <v>4320</v>
      </c>
      <c r="F8" s="6" t="s">
        <v>241</v>
      </c>
    </row>
    <row r="9" spans="2:6" ht="20" customHeight="1" x14ac:dyDescent="0.35">
      <c r="B9" s="21">
        <v>7</v>
      </c>
      <c r="C9" s="6" t="s">
        <v>244</v>
      </c>
      <c r="D9" s="32">
        <v>214504909</v>
      </c>
      <c r="E9" s="6">
        <v>4345</v>
      </c>
      <c r="F9" s="6" t="s">
        <v>241</v>
      </c>
    </row>
    <row r="10" spans="2:6" ht="20" hidden="1" customHeight="1" x14ac:dyDescent="0.35">
      <c r="B10" s="21">
        <v>8</v>
      </c>
      <c r="C10" s="6" t="s">
        <v>245</v>
      </c>
      <c r="D10" s="32">
        <v>187131806</v>
      </c>
      <c r="E10" s="6">
        <v>3855</v>
      </c>
      <c r="F10" s="6" t="s">
        <v>246</v>
      </c>
    </row>
    <row r="11" spans="2:6" ht="20" hidden="1" customHeight="1" x14ac:dyDescent="0.35">
      <c r="B11" s="21">
        <v>9</v>
      </c>
      <c r="C11" s="6" t="s">
        <v>247</v>
      </c>
      <c r="D11" s="32">
        <v>184174633</v>
      </c>
      <c r="E11" s="6">
        <v>3411</v>
      </c>
      <c r="F11" s="6" t="s">
        <v>248</v>
      </c>
    </row>
    <row r="12" spans="2:6" ht="20" hidden="1" customHeight="1" x14ac:dyDescent="0.35">
      <c r="B12" s="21">
        <v>10</v>
      </c>
      <c r="C12" s="6" t="s">
        <v>249</v>
      </c>
      <c r="D12" s="32">
        <v>178243751</v>
      </c>
      <c r="E12" s="6">
        <v>3855</v>
      </c>
      <c r="F12" s="6" t="s">
        <v>234</v>
      </c>
    </row>
    <row r="13" spans="2:6" ht="20" customHeight="1" x14ac:dyDescent="0.35">
      <c r="B13" s="21">
        <v>11</v>
      </c>
      <c r="C13" s="6" t="s">
        <v>250</v>
      </c>
      <c r="D13" s="32">
        <v>174480468</v>
      </c>
      <c r="E13" s="6">
        <v>4600</v>
      </c>
      <c r="F13" s="6" t="s">
        <v>241</v>
      </c>
    </row>
    <row r="14" spans="2:6" ht="20" hidden="1" customHeight="1" x14ac:dyDescent="0.35">
      <c r="B14" s="21">
        <v>12</v>
      </c>
      <c r="C14" s="6" t="s">
        <v>251</v>
      </c>
      <c r="D14" s="32">
        <v>172135383</v>
      </c>
      <c r="E14" s="6">
        <v>4327</v>
      </c>
      <c r="F14" s="6" t="s">
        <v>252</v>
      </c>
    </row>
    <row r="15" spans="2:6" ht="20" hidden="1" customHeight="1" x14ac:dyDescent="0.35">
      <c r="B15" s="21">
        <v>13</v>
      </c>
      <c r="C15" s="6" t="s">
        <v>253</v>
      </c>
      <c r="D15" s="32">
        <v>157066392</v>
      </c>
      <c r="E15" s="6">
        <v>3680</v>
      </c>
      <c r="F15" s="6" t="s">
        <v>252</v>
      </c>
    </row>
    <row r="16" spans="2:6" ht="20" hidden="1" customHeight="1" x14ac:dyDescent="0.35">
      <c r="B16" s="21">
        <v>14</v>
      </c>
      <c r="C16" s="6" t="s">
        <v>254</v>
      </c>
      <c r="D16" s="32">
        <v>156248615</v>
      </c>
      <c r="E16" s="6">
        <v>4007</v>
      </c>
      <c r="F16" s="6" t="s">
        <v>255</v>
      </c>
    </row>
    <row r="17" spans="2:6" ht="20" customHeight="1" x14ac:dyDescent="0.35">
      <c r="B17" s="21">
        <v>15</v>
      </c>
      <c r="C17" s="6" t="s">
        <v>256</v>
      </c>
      <c r="D17" s="32">
        <v>154426697</v>
      </c>
      <c r="E17" s="6">
        <v>4035</v>
      </c>
      <c r="F17" s="6" t="s">
        <v>241</v>
      </c>
    </row>
    <row r="18" spans="2:6" ht="20" hidden="1" customHeight="1" x14ac:dyDescent="0.35">
      <c r="B18" s="21">
        <v>16</v>
      </c>
      <c r="C18" s="6" t="s">
        <v>257</v>
      </c>
      <c r="D18" s="32">
        <v>145960660</v>
      </c>
      <c r="E18" s="6">
        <v>4088</v>
      </c>
      <c r="F18" s="6" t="s">
        <v>237</v>
      </c>
    </row>
    <row r="19" spans="2:6" ht="20" hidden="1" customHeight="1" x14ac:dyDescent="0.35">
      <c r="B19" s="21">
        <v>17</v>
      </c>
      <c r="C19" s="6" t="s">
        <v>258</v>
      </c>
      <c r="D19" s="32">
        <v>136371725</v>
      </c>
      <c r="E19" s="6">
        <v>3789</v>
      </c>
      <c r="F19" s="6" t="s">
        <v>259</v>
      </c>
    </row>
    <row r="20" spans="2:6" ht="20" hidden="1" customHeight="1" x14ac:dyDescent="0.35">
      <c r="B20" s="21">
        <v>18</v>
      </c>
      <c r="C20" s="6" t="s">
        <v>260</v>
      </c>
      <c r="D20" s="32">
        <v>118613586</v>
      </c>
      <c r="E20" s="6">
        <v>3950</v>
      </c>
      <c r="F20" s="6" t="s">
        <v>252</v>
      </c>
    </row>
    <row r="21" spans="2:6" ht="20" hidden="1" customHeight="1" x14ac:dyDescent="0.35">
      <c r="B21" s="21">
        <v>19</v>
      </c>
      <c r="C21" s="6" t="s">
        <v>261</v>
      </c>
      <c r="D21" s="32">
        <v>108161389</v>
      </c>
      <c r="E21" s="6">
        <v>3676</v>
      </c>
      <c r="F21" s="6" t="s">
        <v>252</v>
      </c>
    </row>
    <row r="22" spans="2:6" ht="20" hidden="1" customHeight="1" x14ac:dyDescent="0.35">
      <c r="B22" s="21">
        <v>20</v>
      </c>
      <c r="C22" s="6" t="s">
        <v>262</v>
      </c>
      <c r="D22" s="32">
        <v>108133313</v>
      </c>
      <c r="E22" s="6">
        <v>4256</v>
      </c>
      <c r="F22" s="6" t="s">
        <v>235</v>
      </c>
    </row>
    <row r="23" spans="2:6" ht="20" hidden="1" customHeight="1" x14ac:dyDescent="0.35">
      <c r="B23" s="21">
        <v>21</v>
      </c>
      <c r="C23" s="6" t="s">
        <v>263</v>
      </c>
      <c r="D23" s="32">
        <v>103197294</v>
      </c>
      <c r="E23" s="6">
        <v>3776</v>
      </c>
      <c r="F23" s="6" t="s">
        <v>246</v>
      </c>
    </row>
    <row r="24" spans="2:6" ht="20" hidden="1" customHeight="1" x14ac:dyDescent="0.35">
      <c r="B24" s="21">
        <v>22</v>
      </c>
      <c r="C24" s="6" t="s">
        <v>264</v>
      </c>
      <c r="D24" s="32">
        <v>95043350</v>
      </c>
      <c r="E24" s="6">
        <v>3628</v>
      </c>
      <c r="F24" s="6" t="s">
        <v>237</v>
      </c>
    </row>
    <row r="25" spans="2:6" ht="20" hidden="1" customHeight="1" x14ac:dyDescent="0.35">
      <c r="B25" s="21">
        <v>23</v>
      </c>
      <c r="C25" s="6" t="s">
        <v>265</v>
      </c>
      <c r="D25" s="32">
        <v>93277026</v>
      </c>
      <c r="E25" s="6">
        <v>3856</v>
      </c>
      <c r="F25" s="6" t="s">
        <v>252</v>
      </c>
    </row>
    <row r="26" spans="2:6" ht="20" hidden="1" customHeight="1" x14ac:dyDescent="0.35">
      <c r="B26" s="21">
        <v>24</v>
      </c>
      <c r="C26" s="6" t="s">
        <v>266</v>
      </c>
      <c r="D26" s="32">
        <v>92373751</v>
      </c>
      <c r="E26" s="6">
        <v>3965</v>
      </c>
      <c r="F26" s="6" t="s">
        <v>239</v>
      </c>
    </row>
    <row r="27" spans="2:6" ht="20" hidden="1" customHeight="1" x14ac:dyDescent="0.35">
      <c r="B27" s="21">
        <v>25</v>
      </c>
      <c r="C27" s="6" t="s">
        <v>267</v>
      </c>
      <c r="D27" s="32">
        <v>86267073</v>
      </c>
      <c r="E27" s="6">
        <v>3743</v>
      </c>
      <c r="F27" s="6" t="s">
        <v>235</v>
      </c>
    </row>
    <row r="28" spans="2:6" ht="20" hidden="1" customHeight="1" x14ac:dyDescent="0.35">
      <c r="B28" s="21">
        <v>26</v>
      </c>
      <c r="C28" s="6" t="s">
        <v>268</v>
      </c>
      <c r="D28" s="32">
        <v>82600317</v>
      </c>
      <c r="E28" s="6">
        <v>3604</v>
      </c>
      <c r="F28" s="6" t="s">
        <v>235</v>
      </c>
    </row>
    <row r="29" spans="2:6" ht="20" hidden="1" customHeight="1" x14ac:dyDescent="0.35">
      <c r="B29" s="21">
        <v>27</v>
      </c>
      <c r="C29" s="6" t="s">
        <v>269</v>
      </c>
      <c r="D29" s="32">
        <v>82156962</v>
      </c>
      <c r="E29" s="6">
        <v>3188</v>
      </c>
      <c r="F29" s="6" t="s">
        <v>270</v>
      </c>
    </row>
    <row r="30" spans="2:6" ht="20" hidden="1" customHeight="1" x14ac:dyDescent="0.35">
      <c r="B30" s="21">
        <v>28</v>
      </c>
      <c r="C30" s="6" t="s">
        <v>271</v>
      </c>
      <c r="D30" s="32">
        <v>77590648</v>
      </c>
      <c r="E30" s="6">
        <v>4030</v>
      </c>
      <c r="F30" s="6" t="s">
        <v>241</v>
      </c>
    </row>
    <row r="31" spans="2:6" ht="20" hidden="1" customHeight="1" x14ac:dyDescent="0.35">
      <c r="B31" s="21">
        <v>29</v>
      </c>
      <c r="C31" s="6" t="s">
        <v>272</v>
      </c>
      <c r="D31" s="32">
        <v>72488072</v>
      </c>
      <c r="E31" s="6">
        <v>3871</v>
      </c>
      <c r="F31" s="6" t="s">
        <v>235</v>
      </c>
    </row>
    <row r="32" spans="2:6" ht="20" hidden="1" customHeight="1" x14ac:dyDescent="0.35">
      <c r="B32" s="21">
        <v>30</v>
      </c>
      <c r="C32" s="6" t="s">
        <v>273</v>
      </c>
      <c r="D32" s="32">
        <v>67653287</v>
      </c>
      <c r="E32" s="6">
        <v>3740</v>
      </c>
      <c r="F32" s="6" t="s">
        <v>241</v>
      </c>
    </row>
    <row r="33" spans="2:6" ht="20" hidden="1" customHeight="1" x14ac:dyDescent="0.35">
      <c r="B33" s="21">
        <v>31</v>
      </c>
      <c r="C33" s="6" t="s">
        <v>274</v>
      </c>
      <c r="D33" s="32">
        <v>67233054</v>
      </c>
      <c r="E33" s="6">
        <v>3417</v>
      </c>
      <c r="F33" s="6" t="s">
        <v>235</v>
      </c>
    </row>
    <row r="34" spans="2:6" ht="20" hidden="1" customHeight="1" x14ac:dyDescent="0.35">
      <c r="B34" s="21">
        <v>32</v>
      </c>
      <c r="C34" s="6" t="s">
        <v>275</v>
      </c>
      <c r="D34" s="32">
        <v>66187390</v>
      </c>
      <c r="E34" s="6">
        <v>3893</v>
      </c>
      <c r="F34" s="6" t="s">
        <v>237</v>
      </c>
    </row>
    <row r="35" spans="2:6" ht="20" hidden="1" customHeight="1" x14ac:dyDescent="0.35">
      <c r="B35" s="21">
        <v>33</v>
      </c>
      <c r="C35" s="6" t="s">
        <v>276</v>
      </c>
      <c r="D35" s="32">
        <v>65880574</v>
      </c>
      <c r="E35" s="6">
        <v>3786</v>
      </c>
      <c r="F35" s="6" t="s">
        <v>252</v>
      </c>
    </row>
    <row r="36" spans="2:6" ht="20" hidden="1" customHeight="1" x14ac:dyDescent="0.35">
      <c r="B36" s="21">
        <v>34</v>
      </c>
      <c r="C36" s="6" t="s">
        <v>277</v>
      </c>
      <c r="D36" s="32">
        <v>65535160</v>
      </c>
      <c r="E36" s="6">
        <v>3684</v>
      </c>
      <c r="F36" s="6" t="s">
        <v>237</v>
      </c>
    </row>
    <row r="37" spans="2:6" ht="20" hidden="1" customHeight="1" x14ac:dyDescent="0.35">
      <c r="B37" s="21">
        <v>35</v>
      </c>
      <c r="C37" s="6" t="s">
        <v>278</v>
      </c>
      <c r="D37" s="32">
        <v>65231360</v>
      </c>
      <c r="E37" s="6">
        <v>4027</v>
      </c>
      <c r="F37" s="6" t="s">
        <v>252</v>
      </c>
    </row>
    <row r="38" spans="2:6" ht="20" hidden="1" customHeight="1" x14ac:dyDescent="0.35">
      <c r="B38" s="21">
        <v>36</v>
      </c>
      <c r="C38" s="6" t="s">
        <v>279</v>
      </c>
      <c r="D38" s="32">
        <v>64388510</v>
      </c>
      <c r="E38" s="6">
        <v>3571</v>
      </c>
      <c r="F38" s="6" t="s">
        <v>237</v>
      </c>
    </row>
    <row r="39" spans="2:6" ht="20" hidden="1" customHeight="1" x14ac:dyDescent="0.35">
      <c r="B39" s="21">
        <v>37</v>
      </c>
      <c r="C39" s="6" t="s">
        <v>280</v>
      </c>
      <c r="D39" s="32">
        <v>57638006</v>
      </c>
      <c r="E39" s="6">
        <v>4071</v>
      </c>
      <c r="F39" s="6" t="s">
        <v>235</v>
      </c>
    </row>
    <row r="40" spans="2:6" ht="20" hidden="1" customHeight="1" x14ac:dyDescent="0.35">
      <c r="B40" s="21">
        <v>38</v>
      </c>
      <c r="C40" s="6" t="s">
        <v>281</v>
      </c>
      <c r="D40" s="32">
        <v>53607898</v>
      </c>
      <c r="E40" s="6">
        <v>3262</v>
      </c>
      <c r="F40" s="6" t="s">
        <v>246</v>
      </c>
    </row>
    <row r="41" spans="2:6" ht="20" hidden="1" customHeight="1" x14ac:dyDescent="0.35">
      <c r="B41" s="21">
        <v>39</v>
      </c>
      <c r="C41" s="6" t="s">
        <v>282</v>
      </c>
      <c r="D41" s="32">
        <v>52460106</v>
      </c>
      <c r="E41" s="6">
        <v>3507</v>
      </c>
      <c r="F41" s="6" t="s">
        <v>234</v>
      </c>
    </row>
    <row r="42" spans="2:6" ht="20" hidden="1" customHeight="1" x14ac:dyDescent="0.35">
      <c r="B42" s="21">
        <v>40</v>
      </c>
      <c r="C42" s="6" t="s">
        <v>283</v>
      </c>
      <c r="D42" s="32">
        <v>52102987</v>
      </c>
      <c r="E42" s="6">
        <v>2575</v>
      </c>
      <c r="F42" s="6" t="s">
        <v>246</v>
      </c>
    </row>
    <row r="43" spans="2:6" ht="20" hidden="1" customHeight="1" x14ac:dyDescent="0.35">
      <c r="B43" s="21">
        <v>41</v>
      </c>
      <c r="C43" s="6" t="s">
        <v>284</v>
      </c>
      <c r="D43" s="32">
        <v>50452282</v>
      </c>
      <c r="E43" s="6">
        <v>3208</v>
      </c>
      <c r="F43" s="6" t="s">
        <v>285</v>
      </c>
    </row>
    <row r="44" spans="2:6" ht="20" hidden="1" customHeight="1" x14ac:dyDescent="0.35">
      <c r="B44" s="21">
        <v>42</v>
      </c>
      <c r="C44" s="6" t="s">
        <v>286</v>
      </c>
      <c r="D44" s="32">
        <v>48299436</v>
      </c>
      <c r="E44" s="6">
        <v>2379</v>
      </c>
      <c r="F44" s="6" t="s">
        <v>287</v>
      </c>
    </row>
    <row r="45" spans="2:6" ht="20" hidden="1" customHeight="1" x14ac:dyDescent="0.35">
      <c r="B45" s="21">
        <v>43</v>
      </c>
      <c r="C45" s="6" t="s">
        <v>288</v>
      </c>
      <c r="D45" s="32">
        <v>44428554</v>
      </c>
      <c r="E45" s="6">
        <v>3856</v>
      </c>
      <c r="F45" s="6" t="s">
        <v>285</v>
      </c>
    </row>
    <row r="46" spans="2:6" ht="20" hidden="1" customHeight="1" x14ac:dyDescent="0.35">
      <c r="B46" s="21">
        <v>44</v>
      </c>
      <c r="C46" s="6" t="s">
        <v>289</v>
      </c>
      <c r="D46" s="32">
        <v>43244282</v>
      </c>
      <c r="E46" s="6">
        <v>3205</v>
      </c>
      <c r="F46" s="6" t="s">
        <v>241</v>
      </c>
    </row>
    <row r="47" spans="2:6" ht="20" hidden="1" customHeight="1" x14ac:dyDescent="0.35">
      <c r="B47" s="21">
        <v>45</v>
      </c>
      <c r="C47" s="6" t="s">
        <v>290</v>
      </c>
      <c r="D47" s="32">
        <v>42471412</v>
      </c>
      <c r="E47" s="6">
        <v>3305</v>
      </c>
      <c r="F47" s="6" t="s">
        <v>241</v>
      </c>
    </row>
    <row r="48" spans="2:6" ht="20" hidden="1" customHeight="1" x14ac:dyDescent="0.35">
      <c r="B48" s="21">
        <v>46</v>
      </c>
      <c r="C48" s="6" t="s">
        <v>291</v>
      </c>
      <c r="D48" s="32">
        <v>40774679</v>
      </c>
      <c r="E48" s="6">
        <v>3680</v>
      </c>
      <c r="F48" s="6" t="s">
        <v>241</v>
      </c>
    </row>
    <row r="49" spans="2:6" ht="20" hidden="1" customHeight="1" x14ac:dyDescent="0.35">
      <c r="B49" s="21">
        <v>47</v>
      </c>
      <c r="C49" s="6" t="s">
        <v>292</v>
      </c>
      <c r="D49" s="32">
        <v>39330588</v>
      </c>
      <c r="E49" s="6">
        <v>3939</v>
      </c>
      <c r="F49" s="6" t="s">
        <v>252</v>
      </c>
    </row>
    <row r="50" spans="2:6" ht="20" hidden="1" customHeight="1" x14ac:dyDescent="0.35">
      <c r="B50" s="21">
        <v>48</v>
      </c>
      <c r="C50" s="6" t="s">
        <v>293</v>
      </c>
      <c r="D50" s="32">
        <v>36211931</v>
      </c>
      <c r="E50" s="6">
        <v>3500</v>
      </c>
      <c r="F50" s="6" t="s">
        <v>239</v>
      </c>
    </row>
    <row r="51" spans="2:6" ht="20" hidden="1" customHeight="1" x14ac:dyDescent="0.35">
      <c r="B51" s="21">
        <v>49</v>
      </c>
      <c r="C51" s="6" t="s">
        <v>294</v>
      </c>
      <c r="D51" s="32">
        <v>35397980</v>
      </c>
      <c r="E51" s="6">
        <v>3657</v>
      </c>
      <c r="F51" s="6" t="s">
        <v>237</v>
      </c>
    </row>
    <row r="52" spans="2:6" ht="20" hidden="1" customHeight="1" x14ac:dyDescent="0.35">
      <c r="B52" s="21">
        <v>50</v>
      </c>
      <c r="C52" s="6" t="s">
        <v>295</v>
      </c>
      <c r="D52" s="32">
        <v>33382831</v>
      </c>
      <c r="E52" s="6">
        <v>3900</v>
      </c>
      <c r="F52" s="6" t="s">
        <v>241</v>
      </c>
    </row>
  </sheetData>
  <autoFilter ref="B2:F52" xr:uid="{AB14D00C-334B-4D6C-91B7-63834BCD6396}">
    <filterColumn colId="2">
      <customFilters>
        <customFilter operator="greaterThanOrEqual" val="100000000"/>
      </customFilters>
    </filterColumn>
    <filterColumn colId="4">
      <filters>
        <filter val="Walt Disney Studios Motion Pictures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1287-4629-4E89-BA0B-87D28346A775}">
  <dimension ref="B1:F52"/>
  <sheetViews>
    <sheetView zoomScaleNormal="100" workbookViewId="0"/>
  </sheetViews>
  <sheetFormatPr defaultColWidth="8.90625" defaultRowHeight="15" customHeight="1" x14ac:dyDescent="0.35"/>
  <cols>
    <col min="1" max="1" width="3.54296875" style="4" customWidth="1"/>
    <col min="2" max="2" width="15.6328125" style="3" customWidth="1"/>
    <col min="3" max="3" width="45.6328125" style="3" customWidth="1"/>
    <col min="4" max="5" width="15.6328125" style="3" customWidth="1"/>
    <col min="6" max="6" width="33" style="4" bestFit="1" customWidth="1"/>
    <col min="7" max="16384" width="8.90625" style="4"/>
  </cols>
  <sheetData>
    <row r="1" spans="2:6" ht="20" customHeight="1" x14ac:dyDescent="0.35"/>
    <row r="2" spans="2:6" ht="20" customHeight="1" thickBot="1" x14ac:dyDescent="0.4">
      <c r="B2" s="22" t="s">
        <v>218</v>
      </c>
      <c r="C2" s="22" t="s">
        <v>21</v>
      </c>
      <c r="D2" s="22" t="s">
        <v>296</v>
      </c>
      <c r="E2" s="22" t="s">
        <v>297</v>
      </c>
      <c r="F2" s="22" t="s">
        <v>298</v>
      </c>
    </row>
    <row r="3" spans="2:6" ht="20" customHeight="1" thickTop="1" x14ac:dyDescent="0.35">
      <c r="B3" s="20">
        <v>10</v>
      </c>
      <c r="C3" s="5" t="s">
        <v>249</v>
      </c>
      <c r="D3" s="31">
        <v>178243751</v>
      </c>
      <c r="E3" s="5">
        <v>3855</v>
      </c>
      <c r="F3" s="5" t="s">
        <v>234</v>
      </c>
    </row>
    <row r="4" spans="2:6" ht="20" customHeight="1" x14ac:dyDescent="0.35">
      <c r="B4" s="21">
        <v>39</v>
      </c>
      <c r="C4" s="6" t="s">
        <v>282</v>
      </c>
      <c r="D4" s="32">
        <v>52460106</v>
      </c>
      <c r="E4" s="6">
        <v>3507</v>
      </c>
      <c r="F4" s="6" t="s">
        <v>234</v>
      </c>
    </row>
    <row r="5" spans="2:6" ht="20" customHeight="1" x14ac:dyDescent="0.35">
      <c r="B5" s="21">
        <v>42</v>
      </c>
      <c r="C5" s="6" t="s">
        <v>286</v>
      </c>
      <c r="D5" s="32">
        <v>48299436</v>
      </c>
      <c r="E5" s="6">
        <v>2379</v>
      </c>
      <c r="F5" s="6" t="s">
        <v>287</v>
      </c>
    </row>
    <row r="6" spans="2:6" ht="20" customHeight="1" x14ac:dyDescent="0.35">
      <c r="B6" s="21">
        <v>9</v>
      </c>
      <c r="C6" s="6" t="s">
        <v>247</v>
      </c>
      <c r="D6" s="32">
        <v>184174633</v>
      </c>
      <c r="E6" s="6">
        <v>3411</v>
      </c>
      <c r="F6" s="6" t="s">
        <v>248</v>
      </c>
    </row>
    <row r="7" spans="2:6" ht="20" customHeight="1" x14ac:dyDescent="0.35">
      <c r="B7" s="21">
        <v>3</v>
      </c>
      <c r="C7" s="6" t="s">
        <v>238</v>
      </c>
      <c r="D7" s="32">
        <v>381311319</v>
      </c>
      <c r="E7" s="6">
        <v>4332</v>
      </c>
      <c r="F7" s="6" t="s">
        <v>239</v>
      </c>
    </row>
    <row r="8" spans="2:6" ht="20" customHeight="1" x14ac:dyDescent="0.35">
      <c r="B8" s="21">
        <v>24</v>
      </c>
      <c r="C8" s="6" t="s">
        <v>266</v>
      </c>
      <c r="D8" s="32">
        <v>92373751</v>
      </c>
      <c r="E8" s="6">
        <v>3965</v>
      </c>
      <c r="F8" s="6" t="s">
        <v>239</v>
      </c>
    </row>
    <row r="9" spans="2:6" ht="20" customHeight="1" x14ac:dyDescent="0.35">
      <c r="B9" s="21">
        <v>48</v>
      </c>
      <c r="C9" s="6" t="s">
        <v>293</v>
      </c>
      <c r="D9" s="32">
        <v>36211931</v>
      </c>
      <c r="E9" s="6">
        <v>3500</v>
      </c>
      <c r="F9" s="6" t="s">
        <v>239</v>
      </c>
    </row>
    <row r="10" spans="2:6" ht="20" customHeight="1" x14ac:dyDescent="0.35">
      <c r="B10" s="21">
        <v>8</v>
      </c>
      <c r="C10" s="6" t="s">
        <v>245</v>
      </c>
      <c r="D10" s="32">
        <v>187131806</v>
      </c>
      <c r="E10" s="6">
        <v>3855</v>
      </c>
      <c r="F10" s="6" t="s">
        <v>246</v>
      </c>
    </row>
    <row r="11" spans="2:6" ht="20" customHeight="1" x14ac:dyDescent="0.35">
      <c r="B11" s="21">
        <v>21</v>
      </c>
      <c r="C11" s="6" t="s">
        <v>263</v>
      </c>
      <c r="D11" s="32">
        <v>103197294</v>
      </c>
      <c r="E11" s="6">
        <v>3776</v>
      </c>
      <c r="F11" s="6" t="s">
        <v>246</v>
      </c>
    </row>
    <row r="12" spans="2:6" ht="20" customHeight="1" x14ac:dyDescent="0.35">
      <c r="B12" s="21">
        <v>38</v>
      </c>
      <c r="C12" s="6" t="s">
        <v>281</v>
      </c>
      <c r="D12" s="32">
        <v>53607898</v>
      </c>
      <c r="E12" s="6">
        <v>3262</v>
      </c>
      <c r="F12" s="6" t="s">
        <v>246</v>
      </c>
    </row>
    <row r="13" spans="2:6" ht="20" customHeight="1" x14ac:dyDescent="0.35">
      <c r="B13" s="21">
        <v>40</v>
      </c>
      <c r="C13" s="6" t="s">
        <v>283</v>
      </c>
      <c r="D13" s="32">
        <v>52102987</v>
      </c>
      <c r="E13" s="6">
        <v>2575</v>
      </c>
      <c r="F13" s="6" t="s">
        <v>246</v>
      </c>
    </row>
    <row r="14" spans="2:6" ht="20" customHeight="1" x14ac:dyDescent="0.35">
      <c r="B14" s="21">
        <v>12</v>
      </c>
      <c r="C14" s="6" t="s">
        <v>251</v>
      </c>
      <c r="D14" s="32">
        <v>172135383</v>
      </c>
      <c r="E14" s="6">
        <v>4327</v>
      </c>
      <c r="F14" s="6" t="s">
        <v>252</v>
      </c>
    </row>
    <row r="15" spans="2:6" ht="20" customHeight="1" x14ac:dyDescent="0.35">
      <c r="B15" s="21">
        <v>35</v>
      </c>
      <c r="C15" s="6" t="s">
        <v>278</v>
      </c>
      <c r="D15" s="32">
        <v>65231360</v>
      </c>
      <c r="E15" s="6">
        <v>4027</v>
      </c>
      <c r="F15" s="6" t="s">
        <v>252</v>
      </c>
    </row>
    <row r="16" spans="2:6" ht="20" customHeight="1" x14ac:dyDescent="0.35">
      <c r="B16" s="21">
        <v>18</v>
      </c>
      <c r="C16" s="6" t="s">
        <v>260</v>
      </c>
      <c r="D16" s="32">
        <v>118613586</v>
      </c>
      <c r="E16" s="6">
        <v>3950</v>
      </c>
      <c r="F16" s="6" t="s">
        <v>252</v>
      </c>
    </row>
    <row r="17" spans="2:6" ht="20" customHeight="1" x14ac:dyDescent="0.35">
      <c r="B17" s="21">
        <v>47</v>
      </c>
      <c r="C17" s="6" t="s">
        <v>292</v>
      </c>
      <c r="D17" s="32">
        <v>39330588</v>
      </c>
      <c r="E17" s="6">
        <v>3939</v>
      </c>
      <c r="F17" s="6" t="s">
        <v>252</v>
      </c>
    </row>
    <row r="18" spans="2:6" ht="20" customHeight="1" x14ac:dyDescent="0.35">
      <c r="B18" s="21">
        <v>23</v>
      </c>
      <c r="C18" s="6" t="s">
        <v>265</v>
      </c>
      <c r="D18" s="32">
        <v>93277026</v>
      </c>
      <c r="E18" s="6">
        <v>3856</v>
      </c>
      <c r="F18" s="6" t="s">
        <v>252</v>
      </c>
    </row>
    <row r="19" spans="2:6" ht="20" customHeight="1" x14ac:dyDescent="0.35">
      <c r="B19" s="21">
        <v>33</v>
      </c>
      <c r="C19" s="6" t="s">
        <v>276</v>
      </c>
      <c r="D19" s="32">
        <v>65880574</v>
      </c>
      <c r="E19" s="6">
        <v>3786</v>
      </c>
      <c r="F19" s="6" t="s">
        <v>252</v>
      </c>
    </row>
    <row r="20" spans="2:6" ht="20" customHeight="1" x14ac:dyDescent="0.35">
      <c r="B20" s="21">
        <v>13</v>
      </c>
      <c r="C20" s="6" t="s">
        <v>253</v>
      </c>
      <c r="D20" s="32">
        <v>157066392</v>
      </c>
      <c r="E20" s="6">
        <v>3680</v>
      </c>
      <c r="F20" s="6" t="s">
        <v>252</v>
      </c>
    </row>
    <row r="21" spans="2:6" ht="20" customHeight="1" x14ac:dyDescent="0.35">
      <c r="B21" s="21">
        <v>19</v>
      </c>
      <c r="C21" s="6" t="s">
        <v>261</v>
      </c>
      <c r="D21" s="32">
        <v>108161389</v>
      </c>
      <c r="E21" s="6">
        <v>3676</v>
      </c>
      <c r="F21" s="6" t="s">
        <v>252</v>
      </c>
    </row>
    <row r="22" spans="2:6" ht="20" customHeight="1" x14ac:dyDescent="0.35">
      <c r="B22" s="21">
        <v>27</v>
      </c>
      <c r="C22" s="6" t="s">
        <v>269</v>
      </c>
      <c r="D22" s="32">
        <v>82156962</v>
      </c>
      <c r="E22" s="6">
        <v>3188</v>
      </c>
      <c r="F22" s="6" t="s">
        <v>270</v>
      </c>
    </row>
    <row r="23" spans="2:6" ht="20" customHeight="1" x14ac:dyDescent="0.35">
      <c r="B23" s="21">
        <v>43</v>
      </c>
      <c r="C23" s="6" t="s">
        <v>288</v>
      </c>
      <c r="D23" s="32">
        <v>44428554</v>
      </c>
      <c r="E23" s="6">
        <v>3856</v>
      </c>
      <c r="F23" s="6" t="s">
        <v>285</v>
      </c>
    </row>
    <row r="24" spans="2:6" ht="20" customHeight="1" x14ac:dyDescent="0.35">
      <c r="B24" s="21">
        <v>41</v>
      </c>
      <c r="C24" s="6" t="s">
        <v>284</v>
      </c>
      <c r="D24" s="32">
        <v>50452282</v>
      </c>
      <c r="E24" s="6">
        <v>3208</v>
      </c>
      <c r="F24" s="6" t="s">
        <v>285</v>
      </c>
    </row>
    <row r="25" spans="2:6" ht="20" customHeight="1" x14ac:dyDescent="0.35">
      <c r="B25" s="21">
        <v>14</v>
      </c>
      <c r="C25" s="6" t="s">
        <v>254</v>
      </c>
      <c r="D25" s="32">
        <v>156248615</v>
      </c>
      <c r="E25" s="6">
        <v>4007</v>
      </c>
      <c r="F25" s="6" t="s">
        <v>255</v>
      </c>
    </row>
    <row r="26" spans="2:6" ht="20" customHeight="1" x14ac:dyDescent="0.35">
      <c r="B26" s="21">
        <v>2</v>
      </c>
      <c r="C26" s="6" t="s">
        <v>236</v>
      </c>
      <c r="D26" s="32">
        <v>574934330</v>
      </c>
      <c r="E26" s="6">
        <v>4371</v>
      </c>
      <c r="F26" s="6" t="s">
        <v>237</v>
      </c>
    </row>
    <row r="27" spans="2:6" ht="20" customHeight="1" x14ac:dyDescent="0.35">
      <c r="B27" s="21">
        <v>16</v>
      </c>
      <c r="C27" s="6" t="s">
        <v>257</v>
      </c>
      <c r="D27" s="32">
        <v>145960660</v>
      </c>
      <c r="E27" s="6">
        <v>4088</v>
      </c>
      <c r="F27" s="6" t="s">
        <v>237</v>
      </c>
    </row>
    <row r="28" spans="2:6" ht="20" customHeight="1" x14ac:dyDescent="0.35">
      <c r="B28" s="21">
        <v>32</v>
      </c>
      <c r="C28" s="6" t="s">
        <v>275</v>
      </c>
      <c r="D28" s="32">
        <v>66187390</v>
      </c>
      <c r="E28" s="6">
        <v>3893</v>
      </c>
      <c r="F28" s="6" t="s">
        <v>237</v>
      </c>
    </row>
    <row r="29" spans="2:6" ht="20" customHeight="1" x14ac:dyDescent="0.35">
      <c r="B29" s="21">
        <v>5</v>
      </c>
      <c r="C29" s="6" t="s">
        <v>242</v>
      </c>
      <c r="D29" s="32">
        <v>325365160</v>
      </c>
      <c r="E29" s="6">
        <v>3761</v>
      </c>
      <c r="F29" s="6" t="s">
        <v>237</v>
      </c>
    </row>
    <row r="30" spans="2:6" ht="20" customHeight="1" x14ac:dyDescent="0.35">
      <c r="B30" s="21">
        <v>34</v>
      </c>
      <c r="C30" s="6" t="s">
        <v>277</v>
      </c>
      <c r="D30" s="32">
        <v>65535160</v>
      </c>
      <c r="E30" s="6">
        <v>3684</v>
      </c>
      <c r="F30" s="6" t="s">
        <v>237</v>
      </c>
    </row>
    <row r="31" spans="2:6" ht="20" customHeight="1" x14ac:dyDescent="0.35">
      <c r="B31" s="21">
        <v>49</v>
      </c>
      <c r="C31" s="6" t="s">
        <v>294</v>
      </c>
      <c r="D31" s="32">
        <v>35397980</v>
      </c>
      <c r="E31" s="6">
        <v>3657</v>
      </c>
      <c r="F31" s="6" t="s">
        <v>237</v>
      </c>
    </row>
    <row r="32" spans="2:6" ht="20" customHeight="1" x14ac:dyDescent="0.35">
      <c r="B32" s="21">
        <v>22</v>
      </c>
      <c r="C32" s="6" t="s">
        <v>264</v>
      </c>
      <c r="D32" s="32">
        <v>95043350</v>
      </c>
      <c r="E32" s="6">
        <v>3628</v>
      </c>
      <c r="F32" s="6" t="s">
        <v>237</v>
      </c>
    </row>
    <row r="33" spans="2:6" ht="20" customHeight="1" x14ac:dyDescent="0.35">
      <c r="B33" s="21">
        <v>36</v>
      </c>
      <c r="C33" s="6" t="s">
        <v>279</v>
      </c>
      <c r="D33" s="32">
        <v>64388510</v>
      </c>
      <c r="E33" s="6">
        <v>3571</v>
      </c>
      <c r="F33" s="6" t="s">
        <v>237</v>
      </c>
    </row>
    <row r="34" spans="2:6" ht="20" customHeight="1" x14ac:dyDescent="0.35">
      <c r="B34" s="21">
        <v>17</v>
      </c>
      <c r="C34" s="6" t="s">
        <v>258</v>
      </c>
      <c r="D34" s="32">
        <v>136371725</v>
      </c>
      <c r="E34" s="6">
        <v>3789</v>
      </c>
      <c r="F34" s="6" t="s">
        <v>259</v>
      </c>
    </row>
    <row r="35" spans="2:6" ht="20" customHeight="1" x14ac:dyDescent="0.35">
      <c r="B35" s="21">
        <v>11</v>
      </c>
      <c r="C35" s="6" t="s">
        <v>250</v>
      </c>
      <c r="D35" s="32">
        <v>174480468</v>
      </c>
      <c r="E35" s="6">
        <v>4600</v>
      </c>
      <c r="F35" s="6" t="s">
        <v>241</v>
      </c>
    </row>
    <row r="36" spans="2:6" ht="20" customHeight="1" x14ac:dyDescent="0.35">
      <c r="B36" s="21">
        <v>4</v>
      </c>
      <c r="C36" s="6" t="s">
        <v>240</v>
      </c>
      <c r="D36" s="32">
        <v>358995815</v>
      </c>
      <c r="E36" s="6">
        <v>4450</v>
      </c>
      <c r="F36" s="6" t="s">
        <v>241</v>
      </c>
    </row>
    <row r="37" spans="2:6" ht="20" customHeight="1" x14ac:dyDescent="0.35">
      <c r="B37" s="21">
        <v>7</v>
      </c>
      <c r="C37" s="6" t="s">
        <v>244</v>
      </c>
      <c r="D37" s="32">
        <v>214504909</v>
      </c>
      <c r="E37" s="6">
        <v>4345</v>
      </c>
      <c r="F37" s="6" t="s">
        <v>241</v>
      </c>
    </row>
    <row r="38" spans="2:6" ht="20" customHeight="1" x14ac:dyDescent="0.35">
      <c r="B38" s="21">
        <v>6</v>
      </c>
      <c r="C38" s="6" t="s">
        <v>243</v>
      </c>
      <c r="D38" s="32">
        <v>298172056</v>
      </c>
      <c r="E38" s="6">
        <v>4320</v>
      </c>
      <c r="F38" s="6" t="s">
        <v>241</v>
      </c>
    </row>
    <row r="39" spans="2:6" ht="20" customHeight="1" x14ac:dyDescent="0.35">
      <c r="B39" s="21">
        <v>15</v>
      </c>
      <c r="C39" s="6" t="s">
        <v>256</v>
      </c>
      <c r="D39" s="32">
        <v>154426697</v>
      </c>
      <c r="E39" s="6">
        <v>4035</v>
      </c>
      <c r="F39" s="6" t="s">
        <v>241</v>
      </c>
    </row>
    <row r="40" spans="2:6" ht="20" customHeight="1" x14ac:dyDescent="0.35">
      <c r="B40" s="21">
        <v>28</v>
      </c>
      <c r="C40" s="6" t="s">
        <v>271</v>
      </c>
      <c r="D40" s="32">
        <v>77590648</v>
      </c>
      <c r="E40" s="6">
        <v>4030</v>
      </c>
      <c r="F40" s="6" t="s">
        <v>241</v>
      </c>
    </row>
    <row r="41" spans="2:6" ht="20" customHeight="1" x14ac:dyDescent="0.35">
      <c r="B41" s="21">
        <v>50</v>
      </c>
      <c r="C41" s="6" t="s">
        <v>295</v>
      </c>
      <c r="D41" s="32">
        <v>33382831</v>
      </c>
      <c r="E41" s="6">
        <v>3900</v>
      </c>
      <c r="F41" s="6" t="s">
        <v>241</v>
      </c>
    </row>
    <row r="42" spans="2:6" ht="20" customHeight="1" x14ac:dyDescent="0.35">
      <c r="B42" s="21">
        <v>30</v>
      </c>
      <c r="C42" s="6" t="s">
        <v>273</v>
      </c>
      <c r="D42" s="32">
        <v>67653287</v>
      </c>
      <c r="E42" s="6">
        <v>3740</v>
      </c>
      <c r="F42" s="6" t="s">
        <v>241</v>
      </c>
    </row>
    <row r="43" spans="2:6" ht="20" customHeight="1" x14ac:dyDescent="0.35">
      <c r="B43" s="21">
        <v>46</v>
      </c>
      <c r="C43" s="6" t="s">
        <v>291</v>
      </c>
      <c r="D43" s="32">
        <v>40774679</v>
      </c>
      <c r="E43" s="6">
        <v>3680</v>
      </c>
      <c r="F43" s="6" t="s">
        <v>241</v>
      </c>
    </row>
    <row r="44" spans="2:6" ht="20" customHeight="1" x14ac:dyDescent="0.35">
      <c r="B44" s="21">
        <v>45</v>
      </c>
      <c r="C44" s="6" t="s">
        <v>290</v>
      </c>
      <c r="D44" s="32">
        <v>42471412</v>
      </c>
      <c r="E44" s="6">
        <v>3305</v>
      </c>
      <c r="F44" s="6" t="s">
        <v>241</v>
      </c>
    </row>
    <row r="45" spans="2:6" ht="20" customHeight="1" x14ac:dyDescent="0.35">
      <c r="B45" s="21">
        <v>44</v>
      </c>
      <c r="C45" s="6" t="s">
        <v>289</v>
      </c>
      <c r="D45" s="32">
        <v>43244282</v>
      </c>
      <c r="E45" s="6">
        <v>3205</v>
      </c>
      <c r="F45" s="6" t="s">
        <v>241</v>
      </c>
    </row>
    <row r="46" spans="2:6" ht="20" customHeight="1" x14ac:dyDescent="0.35">
      <c r="B46" s="21">
        <v>1</v>
      </c>
      <c r="C46" s="6" t="s">
        <v>233</v>
      </c>
      <c r="D46" s="32">
        <v>636190846</v>
      </c>
      <c r="E46" s="6">
        <v>4337</v>
      </c>
      <c r="F46" s="6" t="s">
        <v>235</v>
      </c>
    </row>
    <row r="47" spans="2:6" ht="20" customHeight="1" x14ac:dyDescent="0.35">
      <c r="B47" s="21">
        <v>20</v>
      </c>
      <c r="C47" s="6" t="s">
        <v>262</v>
      </c>
      <c r="D47" s="32">
        <v>108133313</v>
      </c>
      <c r="E47" s="6">
        <v>4256</v>
      </c>
      <c r="F47" s="6" t="s">
        <v>235</v>
      </c>
    </row>
    <row r="48" spans="2:6" ht="20" customHeight="1" x14ac:dyDescent="0.35">
      <c r="B48" s="21">
        <v>37</v>
      </c>
      <c r="C48" s="6" t="s">
        <v>280</v>
      </c>
      <c r="D48" s="32">
        <v>57638006</v>
      </c>
      <c r="E48" s="6">
        <v>4071</v>
      </c>
      <c r="F48" s="6" t="s">
        <v>235</v>
      </c>
    </row>
    <row r="49" spans="2:6" ht="20" customHeight="1" x14ac:dyDescent="0.35">
      <c r="B49" s="21">
        <v>29</v>
      </c>
      <c r="C49" s="6" t="s">
        <v>272</v>
      </c>
      <c r="D49" s="32">
        <v>72488072</v>
      </c>
      <c r="E49" s="6">
        <v>3871</v>
      </c>
      <c r="F49" s="6" t="s">
        <v>235</v>
      </c>
    </row>
    <row r="50" spans="2:6" ht="20" customHeight="1" x14ac:dyDescent="0.35">
      <c r="B50" s="21">
        <v>25</v>
      </c>
      <c r="C50" s="6" t="s">
        <v>267</v>
      </c>
      <c r="D50" s="32">
        <v>86267073</v>
      </c>
      <c r="E50" s="6">
        <v>3743</v>
      </c>
      <c r="F50" s="6" t="s">
        <v>235</v>
      </c>
    </row>
    <row r="51" spans="2:6" ht="20" customHeight="1" x14ac:dyDescent="0.35">
      <c r="B51" s="21">
        <v>26</v>
      </c>
      <c r="C51" s="6" t="s">
        <v>268</v>
      </c>
      <c r="D51" s="32">
        <v>82600317</v>
      </c>
      <c r="E51" s="6">
        <v>3604</v>
      </c>
      <c r="F51" s="6" t="s">
        <v>235</v>
      </c>
    </row>
    <row r="52" spans="2:6" ht="20" customHeight="1" x14ac:dyDescent="0.35">
      <c r="B52" s="21">
        <v>31</v>
      </c>
      <c r="C52" s="6" t="s">
        <v>274</v>
      </c>
      <c r="D52" s="32">
        <v>67233054</v>
      </c>
      <c r="E52" s="6">
        <v>3417</v>
      </c>
      <c r="F52" s="6" t="s">
        <v>235</v>
      </c>
    </row>
  </sheetData>
  <autoFilter ref="B2:F2" xr:uid="{AB14D00C-334B-4D6C-91B7-63834BCD6396}">
    <sortState xmlns:xlrd2="http://schemas.microsoft.com/office/spreadsheetml/2017/richdata2" ref="B3:F52">
      <sortCondition ref="F2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3472-1229-4537-B8E6-36F76BF52925}">
  <dimension ref="B1:H23"/>
  <sheetViews>
    <sheetView zoomScaleNormal="100" workbookViewId="0"/>
  </sheetViews>
  <sheetFormatPr defaultColWidth="8.90625" defaultRowHeight="15" customHeight="1" x14ac:dyDescent="0.35"/>
  <cols>
    <col min="1" max="1" width="3.54296875" style="1" customWidth="1"/>
    <col min="2" max="8" width="15.6328125" style="1" customWidth="1"/>
    <col min="9" max="16384" width="8.90625" style="1"/>
  </cols>
  <sheetData>
    <row r="1" spans="2:8" ht="20" customHeight="1" x14ac:dyDescent="0.35"/>
    <row r="2" spans="2:8" s="2" customFormat="1" ht="20" customHeight="1" thickBot="1" x14ac:dyDescent="0.4">
      <c r="B2" s="23" t="s">
        <v>0</v>
      </c>
      <c r="C2" s="23" t="s">
        <v>6</v>
      </c>
      <c r="D2" s="23" t="s">
        <v>1</v>
      </c>
      <c r="E2" s="23" t="s">
        <v>2</v>
      </c>
      <c r="F2" s="23" t="s">
        <v>3</v>
      </c>
      <c r="G2" s="23" t="s">
        <v>4</v>
      </c>
      <c r="H2" s="23" t="s">
        <v>5</v>
      </c>
    </row>
    <row r="3" spans="2:8" ht="20" customHeight="1" thickTop="1" x14ac:dyDescent="0.35">
      <c r="B3" s="38">
        <v>45260</v>
      </c>
      <c r="C3" s="38" t="s">
        <v>434</v>
      </c>
      <c r="D3" s="40">
        <v>225.73</v>
      </c>
      <c r="E3" s="40">
        <v>225.92</v>
      </c>
      <c r="F3" s="40">
        <v>224.82</v>
      </c>
      <c r="G3" s="40">
        <v>225.43</v>
      </c>
      <c r="H3" s="42">
        <v>2456670</v>
      </c>
    </row>
    <row r="4" spans="2:8" ht="20" customHeight="1" x14ac:dyDescent="0.35">
      <c r="B4" s="39">
        <v>45259</v>
      </c>
      <c r="C4" s="39" t="s">
        <v>434</v>
      </c>
      <c r="D4" s="41">
        <v>226.38</v>
      </c>
      <c r="E4" s="41">
        <v>227.19</v>
      </c>
      <c r="F4" s="41">
        <v>225.11</v>
      </c>
      <c r="G4" s="41">
        <v>225.33</v>
      </c>
      <c r="H4" s="43">
        <v>2653700</v>
      </c>
    </row>
    <row r="5" spans="2:8" ht="20" customHeight="1" x14ac:dyDescent="0.35">
      <c r="B5" s="39">
        <v>45258</v>
      </c>
      <c r="C5" s="39" t="s">
        <v>434</v>
      </c>
      <c r="D5" s="41">
        <v>224.77</v>
      </c>
      <c r="E5" s="41">
        <v>225.91</v>
      </c>
      <c r="F5" s="41">
        <v>224.45</v>
      </c>
      <c r="G5" s="41">
        <v>225.23</v>
      </c>
      <c r="H5" s="43">
        <v>2761900</v>
      </c>
    </row>
    <row r="6" spans="2:8" ht="20" customHeight="1" x14ac:dyDescent="0.35">
      <c r="B6" s="39">
        <v>45257</v>
      </c>
      <c r="C6" s="39" t="s">
        <v>434</v>
      </c>
      <c r="D6" s="41">
        <v>225.12</v>
      </c>
      <c r="E6" s="41">
        <v>225.53</v>
      </c>
      <c r="F6" s="41">
        <v>224.77</v>
      </c>
      <c r="G6" s="41">
        <v>225.09</v>
      </c>
      <c r="H6" s="43">
        <v>2410000</v>
      </c>
    </row>
    <row r="7" spans="2:8" ht="20" customHeight="1" x14ac:dyDescent="0.35">
      <c r="B7" s="39">
        <v>45254</v>
      </c>
      <c r="C7" s="39" t="s">
        <v>434</v>
      </c>
      <c r="D7" s="41">
        <v>225.04</v>
      </c>
      <c r="E7" s="41">
        <v>225.44</v>
      </c>
      <c r="F7" s="41">
        <v>225.01</v>
      </c>
      <c r="G7" s="41">
        <v>225.38</v>
      </c>
      <c r="H7" s="43">
        <v>1219500</v>
      </c>
    </row>
    <row r="8" spans="2:8" ht="20" customHeight="1" x14ac:dyDescent="0.35">
      <c r="B8" s="39">
        <v>45252</v>
      </c>
      <c r="C8" s="39" t="s">
        <v>434</v>
      </c>
      <c r="D8" s="41">
        <v>224.85</v>
      </c>
      <c r="E8" s="41">
        <v>225.76</v>
      </c>
      <c r="F8" s="41">
        <v>224.53</v>
      </c>
      <c r="G8" s="41">
        <v>225.14</v>
      </c>
      <c r="H8" s="43">
        <v>2880400</v>
      </c>
    </row>
    <row r="9" spans="2:8" ht="20" customHeight="1" x14ac:dyDescent="0.35">
      <c r="B9" s="39">
        <v>45251</v>
      </c>
      <c r="C9" s="39" t="s">
        <v>434</v>
      </c>
      <c r="D9" s="41">
        <v>224.25</v>
      </c>
      <c r="E9" s="41">
        <v>224.43</v>
      </c>
      <c r="F9" s="41">
        <v>223.61</v>
      </c>
      <c r="G9" s="41">
        <v>224.18</v>
      </c>
      <c r="H9" s="43">
        <v>2513800</v>
      </c>
    </row>
    <row r="10" spans="2:8" ht="20" customHeight="1" x14ac:dyDescent="0.35">
      <c r="B10" s="39">
        <v>45250</v>
      </c>
      <c r="C10" s="39" t="s">
        <v>434</v>
      </c>
      <c r="D10" s="41">
        <v>223.11</v>
      </c>
      <c r="E10" s="41">
        <v>225.25</v>
      </c>
      <c r="F10" s="41">
        <v>223</v>
      </c>
      <c r="G10" s="41">
        <v>224.79</v>
      </c>
      <c r="H10" s="43">
        <v>2875600</v>
      </c>
    </row>
    <row r="11" spans="2:8" ht="20" customHeight="1" x14ac:dyDescent="0.35">
      <c r="B11" s="39">
        <v>45247</v>
      </c>
      <c r="C11" s="39" t="s">
        <v>434</v>
      </c>
      <c r="D11" s="41">
        <v>222.87</v>
      </c>
      <c r="E11" s="41">
        <v>223.44</v>
      </c>
      <c r="F11" s="41">
        <v>222.42</v>
      </c>
      <c r="G11" s="41">
        <v>223.11</v>
      </c>
      <c r="H11" s="43">
        <v>3123700</v>
      </c>
    </row>
    <row r="12" spans="2:8" ht="20" customHeight="1" x14ac:dyDescent="0.35">
      <c r="B12" s="39">
        <v>45246</v>
      </c>
      <c r="C12" s="39" t="s">
        <v>434</v>
      </c>
      <c r="D12" s="41">
        <v>222.3</v>
      </c>
      <c r="E12" s="41">
        <v>222.88</v>
      </c>
      <c r="F12" s="41">
        <v>221.6</v>
      </c>
      <c r="G12" s="41">
        <v>222.55</v>
      </c>
      <c r="H12" s="43">
        <v>2754500</v>
      </c>
    </row>
    <row r="13" spans="2:8" ht="20" customHeight="1" x14ac:dyDescent="0.35">
      <c r="B13" s="39">
        <v>45245</v>
      </c>
      <c r="C13" s="39" t="s">
        <v>434</v>
      </c>
      <c r="D13" s="41">
        <v>222.86</v>
      </c>
      <c r="E13" s="41">
        <v>223.8</v>
      </c>
      <c r="F13" s="41">
        <v>222.29</v>
      </c>
      <c r="G13" s="41">
        <v>222.7</v>
      </c>
      <c r="H13" s="43">
        <v>2819200</v>
      </c>
    </row>
    <row r="14" spans="2:8" ht="20" customHeight="1" x14ac:dyDescent="0.35">
      <c r="B14" s="39">
        <v>45244</v>
      </c>
      <c r="C14" s="39" t="s">
        <v>434</v>
      </c>
      <c r="D14" s="41">
        <v>220.51</v>
      </c>
      <c r="E14" s="41">
        <v>222.78</v>
      </c>
      <c r="F14" s="41">
        <v>220.51</v>
      </c>
      <c r="G14" s="41">
        <v>222.15</v>
      </c>
      <c r="H14" s="43">
        <v>4055100</v>
      </c>
    </row>
    <row r="15" spans="2:8" ht="20" customHeight="1" x14ac:dyDescent="0.35">
      <c r="B15" s="39">
        <v>45243</v>
      </c>
      <c r="C15" s="39" t="s">
        <v>434</v>
      </c>
      <c r="D15" s="41">
        <v>216.81</v>
      </c>
      <c r="E15" s="41">
        <v>217.86</v>
      </c>
      <c r="F15" s="41">
        <v>216.34</v>
      </c>
      <c r="G15" s="41">
        <v>217.33</v>
      </c>
      <c r="H15" s="43">
        <v>2829400</v>
      </c>
    </row>
    <row r="16" spans="2:8" ht="20" customHeight="1" x14ac:dyDescent="0.35">
      <c r="B16" s="39">
        <v>45240</v>
      </c>
      <c r="C16" s="39" t="s">
        <v>434</v>
      </c>
      <c r="D16" s="41">
        <v>215.1</v>
      </c>
      <c r="E16" s="41">
        <v>217.61</v>
      </c>
      <c r="F16" s="41">
        <v>214.45</v>
      </c>
      <c r="G16" s="41">
        <v>217.46</v>
      </c>
      <c r="H16" s="43">
        <v>3303400</v>
      </c>
    </row>
    <row r="17" spans="2:8" ht="20" customHeight="1" x14ac:dyDescent="0.35">
      <c r="B17" s="39">
        <v>45239</v>
      </c>
      <c r="C17" s="39" t="s">
        <v>434</v>
      </c>
      <c r="D17" s="41">
        <v>216.63</v>
      </c>
      <c r="E17" s="41">
        <v>216.78</v>
      </c>
      <c r="F17" s="41">
        <v>214.06</v>
      </c>
      <c r="G17" s="41">
        <v>214.27</v>
      </c>
      <c r="H17" s="43">
        <v>2771200</v>
      </c>
    </row>
    <row r="18" spans="2:8" ht="20" customHeight="1" x14ac:dyDescent="0.35">
      <c r="B18" s="39">
        <v>45238</v>
      </c>
      <c r="C18" s="39" t="s">
        <v>434</v>
      </c>
      <c r="D18" s="41">
        <v>216.34</v>
      </c>
      <c r="E18" s="41">
        <v>216.72</v>
      </c>
      <c r="F18" s="41">
        <v>215</v>
      </c>
      <c r="G18" s="41">
        <v>216.11</v>
      </c>
      <c r="H18" s="43">
        <v>2813800</v>
      </c>
    </row>
    <row r="19" spans="2:8" ht="20" customHeight="1" x14ac:dyDescent="0.35">
      <c r="B19" s="39">
        <v>45237</v>
      </c>
      <c r="C19" s="39" t="s">
        <v>434</v>
      </c>
      <c r="D19" s="41">
        <v>215.38</v>
      </c>
      <c r="E19" s="41">
        <v>216.5</v>
      </c>
      <c r="F19" s="41">
        <v>214.9</v>
      </c>
      <c r="G19" s="41">
        <v>216.14</v>
      </c>
      <c r="H19" s="43">
        <v>3194300</v>
      </c>
    </row>
    <row r="20" spans="2:8" ht="20" customHeight="1" x14ac:dyDescent="0.35">
      <c r="B20" s="39">
        <v>45236</v>
      </c>
      <c r="C20" s="39" t="s">
        <v>434</v>
      </c>
      <c r="D20" s="41">
        <v>215.83</v>
      </c>
      <c r="E20" s="41">
        <v>216.07</v>
      </c>
      <c r="F20" s="41">
        <v>214.47</v>
      </c>
      <c r="G20" s="41">
        <v>215.5</v>
      </c>
      <c r="H20" s="43">
        <v>2915000</v>
      </c>
    </row>
    <row r="21" spans="2:8" ht="20" customHeight="1" x14ac:dyDescent="0.35">
      <c r="B21" s="39">
        <v>45233</v>
      </c>
      <c r="C21" s="39" t="s">
        <v>434</v>
      </c>
      <c r="D21" s="41">
        <v>214.32</v>
      </c>
      <c r="E21" s="41">
        <v>216.2</v>
      </c>
      <c r="F21" s="41">
        <v>214.27</v>
      </c>
      <c r="G21" s="41">
        <v>215.41</v>
      </c>
      <c r="H21" s="43">
        <v>4216600</v>
      </c>
    </row>
    <row r="22" spans="2:8" ht="20" customHeight="1" x14ac:dyDescent="0.35">
      <c r="B22" s="39">
        <v>45232</v>
      </c>
      <c r="C22" s="39" t="s">
        <v>434</v>
      </c>
      <c r="D22" s="41">
        <v>210.85</v>
      </c>
      <c r="E22" s="41">
        <v>213.11</v>
      </c>
      <c r="F22" s="41">
        <v>210.85</v>
      </c>
      <c r="G22" s="41">
        <v>213.01</v>
      </c>
      <c r="H22" s="43">
        <v>4111600</v>
      </c>
    </row>
    <row r="23" spans="2:8" ht="20" customHeight="1" x14ac:dyDescent="0.35">
      <c r="B23" s="39">
        <v>45231</v>
      </c>
      <c r="C23" s="39" t="s">
        <v>434</v>
      </c>
      <c r="D23" s="41">
        <v>207.14</v>
      </c>
      <c r="E23" s="41">
        <v>209.22</v>
      </c>
      <c r="F23" s="41">
        <v>206.87</v>
      </c>
      <c r="G23" s="41">
        <v>208.86</v>
      </c>
      <c r="H23" s="43">
        <v>5789300</v>
      </c>
    </row>
  </sheetData>
  <conditionalFormatting sqref="B3:H23">
    <cfRule type="expression" dxfId="1" priority="1">
      <formula>$H3&gt;3000000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1E59-E7DF-4D65-B867-466C0FCF4326}">
  <dimension ref="B1:I23"/>
  <sheetViews>
    <sheetView zoomScaleNormal="100" workbookViewId="0"/>
  </sheetViews>
  <sheetFormatPr defaultColWidth="8.90625" defaultRowHeight="15" customHeight="1" x14ac:dyDescent="0.35"/>
  <cols>
    <col min="1" max="1" width="3.54296875" style="1" customWidth="1"/>
    <col min="2" max="8" width="15.6328125" style="1" customWidth="1"/>
    <col min="9" max="9" width="12.36328125" style="1" customWidth="1"/>
    <col min="10" max="16384" width="8.90625" style="1"/>
  </cols>
  <sheetData>
    <row r="1" spans="2:9" ht="20" customHeight="1" x14ac:dyDescent="0.35"/>
    <row r="2" spans="2:9" s="2" customFormat="1" ht="20" customHeight="1" thickBot="1" x14ac:dyDescent="0.4">
      <c r="B2" s="23" t="s">
        <v>0</v>
      </c>
      <c r="C2" s="23" t="s">
        <v>6</v>
      </c>
      <c r="D2" s="23" t="s">
        <v>1</v>
      </c>
      <c r="E2" s="23" t="s">
        <v>2</v>
      </c>
      <c r="F2" s="23" t="s">
        <v>3</v>
      </c>
      <c r="G2" s="23" t="s">
        <v>4</v>
      </c>
      <c r="H2" s="63" t="s">
        <v>5</v>
      </c>
      <c r="I2" s="63"/>
    </row>
    <row r="3" spans="2:9" ht="20" customHeight="1" thickTop="1" x14ac:dyDescent="0.35">
      <c r="B3" s="38">
        <v>45260</v>
      </c>
      <c r="C3" s="38" t="s">
        <v>434</v>
      </c>
      <c r="D3" s="40">
        <v>225.73</v>
      </c>
      <c r="E3" s="40">
        <v>225.92</v>
      </c>
      <c r="F3" s="40">
        <v>224.82</v>
      </c>
      <c r="G3" s="40">
        <v>225.43</v>
      </c>
      <c r="H3" s="42">
        <v>2456670</v>
      </c>
      <c r="I3" s="42">
        <v>2456670</v>
      </c>
    </row>
    <row r="4" spans="2:9" ht="20" customHeight="1" x14ac:dyDescent="0.35">
      <c r="B4" s="39">
        <v>45259</v>
      </c>
      <c r="C4" s="39" t="s">
        <v>434</v>
      </c>
      <c r="D4" s="41">
        <v>226.38</v>
      </c>
      <c r="E4" s="41">
        <v>227.19</v>
      </c>
      <c r="F4" s="41">
        <v>225.11</v>
      </c>
      <c r="G4" s="41">
        <v>225.33</v>
      </c>
      <c r="H4" s="43">
        <v>2653700</v>
      </c>
      <c r="I4" s="43">
        <v>2653700</v>
      </c>
    </row>
    <row r="5" spans="2:9" ht="20" customHeight="1" x14ac:dyDescent="0.35">
      <c r="B5" s="39">
        <v>45258</v>
      </c>
      <c r="C5" s="39" t="s">
        <v>434</v>
      </c>
      <c r="D5" s="41">
        <v>224.77</v>
      </c>
      <c r="E5" s="41">
        <v>225.91</v>
      </c>
      <c r="F5" s="41">
        <v>224.45</v>
      </c>
      <c r="G5" s="41">
        <v>225.23</v>
      </c>
      <c r="H5" s="43">
        <v>2761900</v>
      </c>
      <c r="I5" s="43">
        <v>2761900</v>
      </c>
    </row>
    <row r="6" spans="2:9" ht="20" customHeight="1" x14ac:dyDescent="0.35">
      <c r="B6" s="39">
        <v>45257</v>
      </c>
      <c r="C6" s="39" t="s">
        <v>434</v>
      </c>
      <c r="D6" s="41">
        <v>225.12</v>
      </c>
      <c r="E6" s="41">
        <v>225.53</v>
      </c>
      <c r="F6" s="41">
        <v>224.77</v>
      </c>
      <c r="G6" s="41">
        <v>225.09</v>
      </c>
      <c r="H6" s="43">
        <v>2410000</v>
      </c>
      <c r="I6" s="43">
        <v>2410000</v>
      </c>
    </row>
    <row r="7" spans="2:9" ht="20" customHeight="1" x14ac:dyDescent="0.35">
      <c r="B7" s="39">
        <v>45254</v>
      </c>
      <c r="C7" s="39" t="s">
        <v>434</v>
      </c>
      <c r="D7" s="41">
        <v>225.04</v>
      </c>
      <c r="E7" s="41">
        <v>225.44</v>
      </c>
      <c r="F7" s="41">
        <v>225.01</v>
      </c>
      <c r="G7" s="41">
        <v>225.38</v>
      </c>
      <c r="H7" s="43">
        <v>1219500</v>
      </c>
      <c r="I7" s="43">
        <v>1219500</v>
      </c>
    </row>
    <row r="8" spans="2:9" ht="20" customHeight="1" x14ac:dyDescent="0.35">
      <c r="B8" s="39">
        <v>45252</v>
      </c>
      <c r="C8" s="39" t="s">
        <v>434</v>
      </c>
      <c r="D8" s="41">
        <v>224.85</v>
      </c>
      <c r="E8" s="41">
        <v>225.76</v>
      </c>
      <c r="F8" s="41">
        <v>224.53</v>
      </c>
      <c r="G8" s="41">
        <v>225.14</v>
      </c>
      <c r="H8" s="43">
        <v>2880400</v>
      </c>
      <c r="I8" s="43">
        <v>2880400</v>
      </c>
    </row>
    <row r="9" spans="2:9" ht="20" customHeight="1" x14ac:dyDescent="0.35">
      <c r="B9" s="39">
        <v>45251</v>
      </c>
      <c r="C9" s="39" t="s">
        <v>434</v>
      </c>
      <c r="D9" s="41">
        <v>224.25</v>
      </c>
      <c r="E9" s="41">
        <v>224.43</v>
      </c>
      <c r="F9" s="41">
        <v>223.61</v>
      </c>
      <c r="G9" s="41">
        <v>224.18</v>
      </c>
      <c r="H9" s="43">
        <v>2513800</v>
      </c>
      <c r="I9" s="43">
        <v>2513800</v>
      </c>
    </row>
    <row r="10" spans="2:9" ht="20" customHeight="1" x14ac:dyDescent="0.35">
      <c r="B10" s="39">
        <v>45250</v>
      </c>
      <c r="C10" s="39" t="s">
        <v>434</v>
      </c>
      <c r="D10" s="41">
        <v>223.11</v>
      </c>
      <c r="E10" s="41">
        <v>225.25</v>
      </c>
      <c r="F10" s="41">
        <v>223</v>
      </c>
      <c r="G10" s="41">
        <v>224.79</v>
      </c>
      <c r="H10" s="43">
        <v>2875600</v>
      </c>
      <c r="I10" s="43">
        <v>2875600</v>
      </c>
    </row>
    <row r="11" spans="2:9" ht="20" customHeight="1" x14ac:dyDescent="0.35">
      <c r="B11" s="39">
        <v>45247</v>
      </c>
      <c r="C11" s="39" t="s">
        <v>434</v>
      </c>
      <c r="D11" s="41">
        <v>222.87</v>
      </c>
      <c r="E11" s="41">
        <v>223.44</v>
      </c>
      <c r="F11" s="41">
        <v>222.42</v>
      </c>
      <c r="G11" s="41">
        <v>223.11</v>
      </c>
      <c r="H11" s="43">
        <v>3123700</v>
      </c>
      <c r="I11" s="43">
        <v>3123700</v>
      </c>
    </row>
    <row r="12" spans="2:9" ht="20" customHeight="1" x14ac:dyDescent="0.35">
      <c r="B12" s="39">
        <v>45246</v>
      </c>
      <c r="C12" s="39" t="s">
        <v>434</v>
      </c>
      <c r="D12" s="41">
        <v>222.3</v>
      </c>
      <c r="E12" s="41">
        <v>222.88</v>
      </c>
      <c r="F12" s="41">
        <v>221.6</v>
      </c>
      <c r="G12" s="41">
        <v>222.55</v>
      </c>
      <c r="H12" s="43">
        <v>2754500</v>
      </c>
      <c r="I12" s="43">
        <v>2754500</v>
      </c>
    </row>
    <row r="13" spans="2:9" ht="20" customHeight="1" x14ac:dyDescent="0.35">
      <c r="B13" s="39">
        <v>45245</v>
      </c>
      <c r="C13" s="39" t="s">
        <v>434</v>
      </c>
      <c r="D13" s="41">
        <v>222.86</v>
      </c>
      <c r="E13" s="41">
        <v>223.8</v>
      </c>
      <c r="F13" s="41">
        <v>222.29</v>
      </c>
      <c r="G13" s="41">
        <v>222.7</v>
      </c>
      <c r="H13" s="43">
        <v>2819200</v>
      </c>
      <c r="I13" s="43">
        <v>2819200</v>
      </c>
    </row>
    <row r="14" spans="2:9" ht="20" customHeight="1" x14ac:dyDescent="0.35">
      <c r="B14" s="39">
        <v>45244</v>
      </c>
      <c r="C14" s="39" t="s">
        <v>434</v>
      </c>
      <c r="D14" s="41">
        <v>220.51</v>
      </c>
      <c r="E14" s="41">
        <v>222.78</v>
      </c>
      <c r="F14" s="41">
        <v>220.51</v>
      </c>
      <c r="G14" s="41">
        <v>222.15</v>
      </c>
      <c r="H14" s="43">
        <v>4055100</v>
      </c>
      <c r="I14" s="43">
        <v>4055100</v>
      </c>
    </row>
    <row r="15" spans="2:9" ht="20" customHeight="1" x14ac:dyDescent="0.35">
      <c r="B15" s="39">
        <v>45243</v>
      </c>
      <c r="C15" s="39" t="s">
        <v>434</v>
      </c>
      <c r="D15" s="41">
        <v>216.81</v>
      </c>
      <c r="E15" s="41">
        <v>217.86</v>
      </c>
      <c r="F15" s="41">
        <v>216.34</v>
      </c>
      <c r="G15" s="41">
        <v>217.33</v>
      </c>
      <c r="H15" s="43">
        <v>2829400</v>
      </c>
      <c r="I15" s="43">
        <v>2829400</v>
      </c>
    </row>
    <row r="16" spans="2:9" ht="20" customHeight="1" x14ac:dyDescent="0.35">
      <c r="B16" s="39">
        <v>45240</v>
      </c>
      <c r="C16" s="39" t="s">
        <v>434</v>
      </c>
      <c r="D16" s="41">
        <v>215.1</v>
      </c>
      <c r="E16" s="41">
        <v>217.61</v>
      </c>
      <c r="F16" s="41">
        <v>214.45</v>
      </c>
      <c r="G16" s="41">
        <v>217.46</v>
      </c>
      <c r="H16" s="43">
        <v>3303400</v>
      </c>
      <c r="I16" s="43">
        <v>3303400</v>
      </c>
    </row>
    <row r="17" spans="2:9" ht="20" customHeight="1" x14ac:dyDescent="0.35">
      <c r="B17" s="39">
        <v>45239</v>
      </c>
      <c r="C17" s="39" t="s">
        <v>434</v>
      </c>
      <c r="D17" s="41">
        <v>216.63</v>
      </c>
      <c r="E17" s="41">
        <v>216.78</v>
      </c>
      <c r="F17" s="41">
        <v>214.06</v>
      </c>
      <c r="G17" s="41">
        <v>214.27</v>
      </c>
      <c r="H17" s="43">
        <v>2771200</v>
      </c>
      <c r="I17" s="43">
        <v>2771200</v>
      </c>
    </row>
    <row r="18" spans="2:9" ht="20" customHeight="1" x14ac:dyDescent="0.35">
      <c r="B18" s="39">
        <v>45238</v>
      </c>
      <c r="C18" s="39" t="s">
        <v>434</v>
      </c>
      <c r="D18" s="41">
        <v>216.34</v>
      </c>
      <c r="E18" s="41">
        <v>216.72</v>
      </c>
      <c r="F18" s="41">
        <v>215</v>
      </c>
      <c r="G18" s="41">
        <v>216.11</v>
      </c>
      <c r="H18" s="43">
        <v>2813800</v>
      </c>
      <c r="I18" s="43">
        <v>2813800</v>
      </c>
    </row>
    <row r="19" spans="2:9" ht="20" customHeight="1" x14ac:dyDescent="0.35">
      <c r="B19" s="39">
        <v>45237</v>
      </c>
      <c r="C19" s="39" t="s">
        <v>434</v>
      </c>
      <c r="D19" s="41">
        <v>215.38</v>
      </c>
      <c r="E19" s="41">
        <v>216.5</v>
      </c>
      <c r="F19" s="41">
        <v>214.9</v>
      </c>
      <c r="G19" s="41">
        <v>216.14</v>
      </c>
      <c r="H19" s="43">
        <v>3194300</v>
      </c>
      <c r="I19" s="43">
        <v>3194300</v>
      </c>
    </row>
    <row r="20" spans="2:9" ht="20" customHeight="1" x14ac:dyDescent="0.35">
      <c r="B20" s="39">
        <v>45236</v>
      </c>
      <c r="C20" s="39" t="s">
        <v>434</v>
      </c>
      <c r="D20" s="41">
        <v>215.83</v>
      </c>
      <c r="E20" s="41">
        <v>216.07</v>
      </c>
      <c r="F20" s="41">
        <v>214.47</v>
      </c>
      <c r="G20" s="41">
        <v>215.5</v>
      </c>
      <c r="H20" s="43">
        <v>2915000</v>
      </c>
      <c r="I20" s="43">
        <v>2915000</v>
      </c>
    </row>
    <row r="21" spans="2:9" ht="20" customHeight="1" x14ac:dyDescent="0.35">
      <c r="B21" s="39">
        <v>45233</v>
      </c>
      <c r="C21" s="39" t="s">
        <v>434</v>
      </c>
      <c r="D21" s="41">
        <v>214.32</v>
      </c>
      <c r="E21" s="41">
        <v>216.2</v>
      </c>
      <c r="F21" s="41">
        <v>214.27</v>
      </c>
      <c r="G21" s="41">
        <v>215.41</v>
      </c>
      <c r="H21" s="43">
        <v>4216600</v>
      </c>
      <c r="I21" s="43">
        <v>4216600</v>
      </c>
    </row>
    <row r="22" spans="2:9" ht="20" customHeight="1" x14ac:dyDescent="0.35">
      <c r="B22" s="39">
        <v>45232</v>
      </c>
      <c r="C22" s="39" t="s">
        <v>434</v>
      </c>
      <c r="D22" s="41">
        <v>210.85</v>
      </c>
      <c r="E22" s="41">
        <v>213.11</v>
      </c>
      <c r="F22" s="41">
        <v>210.85</v>
      </c>
      <c r="G22" s="41">
        <v>213.01</v>
      </c>
      <c r="H22" s="43">
        <v>4111600</v>
      </c>
      <c r="I22" s="43">
        <v>4111600</v>
      </c>
    </row>
    <row r="23" spans="2:9" ht="20" customHeight="1" x14ac:dyDescent="0.35">
      <c r="B23" s="39">
        <v>45231</v>
      </c>
      <c r="C23" s="39" t="s">
        <v>434</v>
      </c>
      <c r="D23" s="41">
        <v>207.14</v>
      </c>
      <c r="E23" s="41">
        <v>209.22</v>
      </c>
      <c r="F23" s="41">
        <v>206.87</v>
      </c>
      <c r="G23" s="41">
        <v>208.86</v>
      </c>
      <c r="H23" s="43">
        <v>5789300</v>
      </c>
      <c r="I23" s="43">
        <v>5789300</v>
      </c>
    </row>
  </sheetData>
  <conditionalFormatting sqref="I3:I23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{AED3C99A-F724-4947-94B1-E4FBE8199E01}</x14:id>
        </ext>
      </extLst>
    </cfRule>
  </conditionalFormatting>
  <conditionalFormatting sqref="G3:G23">
    <cfRule type="top10" dxfId="0" priority="1" percent="1" rank="25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D3C99A-F724-4947-94B1-E4FBE8199E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I3:I23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742E-2DB1-4E09-A1CD-F619163CC64E}">
  <dimension ref="B1:E136"/>
  <sheetViews>
    <sheetView zoomScaleNormal="100" workbookViewId="0"/>
  </sheetViews>
  <sheetFormatPr defaultColWidth="8.90625" defaultRowHeight="15" customHeight="1" x14ac:dyDescent="0.35"/>
  <cols>
    <col min="1" max="1" width="3.54296875" style="1" customWidth="1"/>
    <col min="2" max="3" width="12.81640625" style="1" customWidth="1"/>
    <col min="4" max="4" width="23.1796875" style="1" bestFit="1" customWidth="1"/>
    <col min="5" max="5" width="15.08984375" style="1" bestFit="1" customWidth="1"/>
    <col min="6" max="16384" width="8.90625" style="1"/>
  </cols>
  <sheetData>
    <row r="1" spans="2:5" ht="20" customHeight="1" x14ac:dyDescent="0.35"/>
    <row r="2" spans="2:5" s="2" customFormat="1" ht="20" customHeight="1" thickBot="1" x14ac:dyDescent="0.4">
      <c r="B2" s="23" t="s">
        <v>8</v>
      </c>
      <c r="C2" s="23" t="s">
        <v>9</v>
      </c>
      <c r="D2" s="23" t="s">
        <v>430</v>
      </c>
      <c r="E2" s="23" t="s">
        <v>431</v>
      </c>
    </row>
    <row r="3" spans="2:5" ht="20" customHeight="1" thickTop="1" x14ac:dyDescent="0.35">
      <c r="B3" s="9" t="s">
        <v>299</v>
      </c>
      <c r="C3" s="35">
        <v>2008</v>
      </c>
      <c r="D3" s="33">
        <v>155.52782999999999</v>
      </c>
      <c r="E3" s="10">
        <v>9913.9509999999991</v>
      </c>
    </row>
    <row r="4" spans="2:5" ht="20" customHeight="1" x14ac:dyDescent="0.35">
      <c r="B4" s="11" t="s">
        <v>300</v>
      </c>
      <c r="C4" s="25">
        <v>2005</v>
      </c>
      <c r="D4" s="34">
        <v>168.71934999999999</v>
      </c>
      <c r="E4" s="12">
        <v>10566.373</v>
      </c>
    </row>
    <row r="5" spans="2:5" ht="20" customHeight="1" x14ac:dyDescent="0.35">
      <c r="B5" s="11" t="s">
        <v>300</v>
      </c>
      <c r="C5" s="25">
        <v>2017</v>
      </c>
      <c r="D5" s="34">
        <v>819.34270000000004</v>
      </c>
      <c r="E5" s="12">
        <v>11809.483</v>
      </c>
    </row>
    <row r="6" spans="2:5" ht="20" customHeight="1" x14ac:dyDescent="0.35">
      <c r="B6" s="11" t="s">
        <v>301</v>
      </c>
      <c r="C6" s="25">
        <v>2016</v>
      </c>
      <c r="D6" s="34">
        <v>18.815989999999999</v>
      </c>
      <c r="E6" s="12">
        <v>7488.1387000000004</v>
      </c>
    </row>
    <row r="7" spans="2:5" ht="20" customHeight="1" x14ac:dyDescent="0.35">
      <c r="B7" s="11" t="s">
        <v>302</v>
      </c>
      <c r="C7" s="25">
        <v>2019</v>
      </c>
      <c r="D7" s="34">
        <v>1230.7539999999999</v>
      </c>
      <c r="E7" s="12">
        <v>22071.748</v>
      </c>
    </row>
    <row r="8" spans="2:5" ht="20" customHeight="1" x14ac:dyDescent="0.35">
      <c r="B8" s="11" t="s">
        <v>303</v>
      </c>
      <c r="C8" s="25">
        <v>2010</v>
      </c>
      <c r="D8" s="34">
        <v>4532.4013999999997</v>
      </c>
      <c r="E8" s="12">
        <v>44965.394999999997</v>
      </c>
    </row>
    <row r="9" spans="2:5" ht="20" customHeight="1" x14ac:dyDescent="0.35">
      <c r="B9" s="11" t="s">
        <v>304</v>
      </c>
      <c r="C9" s="25">
        <v>2020</v>
      </c>
      <c r="D9" s="34">
        <v>5751.3227999999999</v>
      </c>
      <c r="E9" s="12">
        <v>51988.413999999997</v>
      </c>
    </row>
    <row r="10" spans="2:5" ht="20" customHeight="1" x14ac:dyDescent="0.35">
      <c r="B10" s="11" t="s">
        <v>305</v>
      </c>
      <c r="C10" s="25">
        <v>2020</v>
      </c>
      <c r="D10" s="34">
        <v>1734.8549</v>
      </c>
      <c r="E10" s="12">
        <v>13726.77</v>
      </c>
    </row>
    <row r="11" spans="2:5" ht="20" customHeight="1" x14ac:dyDescent="0.35">
      <c r="B11" s="11" t="s">
        <v>306</v>
      </c>
      <c r="C11" s="25">
        <v>2014</v>
      </c>
      <c r="D11" s="34">
        <v>368.99126999999999</v>
      </c>
      <c r="E11" s="12">
        <v>49117.99</v>
      </c>
    </row>
    <row r="12" spans="2:5" ht="20" customHeight="1" x14ac:dyDescent="0.35">
      <c r="B12" s="11" t="s">
        <v>307</v>
      </c>
      <c r="C12" s="25">
        <v>2020</v>
      </c>
      <c r="D12" s="34">
        <v>1465.7135000000001</v>
      </c>
      <c r="E12" s="12">
        <v>19225.574000000001</v>
      </c>
    </row>
    <row r="13" spans="2:5" ht="20" customHeight="1" x14ac:dyDescent="0.35">
      <c r="B13" s="11" t="s">
        <v>308</v>
      </c>
      <c r="C13" s="25">
        <v>2020</v>
      </c>
      <c r="D13" s="34">
        <v>5750.1440000000002</v>
      </c>
      <c r="E13" s="12">
        <v>48978.934000000001</v>
      </c>
    </row>
    <row r="14" spans="2:5" ht="20" customHeight="1" x14ac:dyDescent="0.35">
      <c r="B14" s="11" t="s">
        <v>309</v>
      </c>
      <c r="C14" s="25">
        <v>2010</v>
      </c>
      <c r="D14" s="34">
        <v>163.80159</v>
      </c>
      <c r="E14" s="12">
        <v>6499.8184000000001</v>
      </c>
    </row>
    <row r="15" spans="2:5" ht="20" customHeight="1" x14ac:dyDescent="0.35">
      <c r="B15" s="11" t="s">
        <v>310</v>
      </c>
      <c r="C15" s="25">
        <v>2020</v>
      </c>
      <c r="D15" s="34">
        <v>451.99079999999998</v>
      </c>
      <c r="E15" s="12">
        <v>14358.986999999999</v>
      </c>
    </row>
    <row r="16" spans="2:5" ht="20" customHeight="1" x14ac:dyDescent="0.35">
      <c r="B16" s="11" t="s">
        <v>311</v>
      </c>
      <c r="C16" s="25">
        <v>2013</v>
      </c>
      <c r="D16" s="34">
        <v>185.20780999999999</v>
      </c>
      <c r="E16" s="12">
        <v>14144.519</v>
      </c>
    </row>
    <row r="17" spans="2:5" ht="20" customHeight="1" x14ac:dyDescent="0.35">
      <c r="B17" s="11" t="s">
        <v>312</v>
      </c>
      <c r="C17" s="25">
        <v>2014</v>
      </c>
      <c r="D17" s="34">
        <v>887.67846999999995</v>
      </c>
      <c r="E17" s="12">
        <v>15695.644</v>
      </c>
    </row>
    <row r="18" spans="2:5" ht="20" customHeight="1" x14ac:dyDescent="0.35">
      <c r="B18" s="11" t="s">
        <v>313</v>
      </c>
      <c r="C18" s="25">
        <v>2004</v>
      </c>
      <c r="D18" s="34">
        <v>283.50207999999998</v>
      </c>
      <c r="E18" s="12">
        <v>70415.42</v>
      </c>
    </row>
    <row r="19" spans="2:5" ht="20" customHeight="1" x14ac:dyDescent="0.35">
      <c r="B19" s="11" t="s">
        <v>314</v>
      </c>
      <c r="C19" s="25">
        <v>2020</v>
      </c>
      <c r="D19" s="34">
        <v>2402.12</v>
      </c>
      <c r="E19" s="12">
        <v>22483.598000000002</v>
      </c>
    </row>
    <row r="20" spans="2:5" ht="20" customHeight="1" x14ac:dyDescent="0.35">
      <c r="B20" s="11" t="s">
        <v>315</v>
      </c>
      <c r="C20" s="25">
        <v>2010</v>
      </c>
      <c r="D20" s="34">
        <v>47.576720000000002</v>
      </c>
      <c r="E20" s="12">
        <v>1661.8721</v>
      </c>
    </row>
    <row r="21" spans="2:5" ht="20" customHeight="1" x14ac:dyDescent="0.35">
      <c r="B21" s="11" t="s">
        <v>316</v>
      </c>
      <c r="C21" s="25">
        <v>2018</v>
      </c>
      <c r="D21" s="34">
        <v>23.435459999999999</v>
      </c>
      <c r="E21" s="12">
        <v>740.44824000000006</v>
      </c>
    </row>
    <row r="22" spans="2:5" ht="20" customHeight="1" x14ac:dyDescent="0.35">
      <c r="B22" s="11" t="s">
        <v>317</v>
      </c>
      <c r="C22" s="25">
        <v>2015</v>
      </c>
      <c r="D22" s="34">
        <v>30.367039999999999</v>
      </c>
      <c r="E22" s="12">
        <v>3565.2449999999999</v>
      </c>
    </row>
    <row r="23" spans="2:5" ht="20" customHeight="1" x14ac:dyDescent="0.35">
      <c r="B23" s="11" t="s">
        <v>318</v>
      </c>
      <c r="C23" s="25">
        <v>2018</v>
      </c>
      <c r="D23" s="34">
        <v>4516.3040000000001</v>
      </c>
      <c r="E23" s="12">
        <v>48962.48</v>
      </c>
    </row>
    <row r="24" spans="2:5" ht="20" customHeight="1" x14ac:dyDescent="0.35">
      <c r="B24" s="11" t="s">
        <v>319</v>
      </c>
      <c r="C24" s="25">
        <v>2014</v>
      </c>
      <c r="D24" s="34">
        <v>123.48752</v>
      </c>
      <c r="E24" s="12">
        <v>5961.9960000000001</v>
      </c>
    </row>
    <row r="25" spans="2:5" ht="20" customHeight="1" x14ac:dyDescent="0.35">
      <c r="B25" s="11" t="s">
        <v>320</v>
      </c>
      <c r="C25" s="25">
        <v>2016</v>
      </c>
      <c r="D25" s="34">
        <v>57.891750000000002</v>
      </c>
      <c r="E25" s="12">
        <v>1683.4781</v>
      </c>
    </row>
    <row r="26" spans="2:5" ht="20" customHeight="1" x14ac:dyDescent="0.35">
      <c r="B26" s="11" t="s">
        <v>321</v>
      </c>
      <c r="C26" s="25">
        <v>2019</v>
      </c>
      <c r="D26" s="34">
        <v>510.30932999999999</v>
      </c>
      <c r="E26" s="12">
        <v>24816.611000000001</v>
      </c>
    </row>
    <row r="27" spans="2:5" ht="20" customHeight="1" x14ac:dyDescent="0.35">
      <c r="B27" s="11" t="s">
        <v>322</v>
      </c>
      <c r="C27" s="25">
        <v>2020</v>
      </c>
      <c r="D27" s="34">
        <v>1584.8651</v>
      </c>
      <c r="E27" s="12">
        <v>16296.779</v>
      </c>
    </row>
    <row r="28" spans="2:5" ht="20" customHeight="1" x14ac:dyDescent="0.35">
      <c r="B28" s="11" t="s">
        <v>323</v>
      </c>
      <c r="C28" s="25">
        <v>2017</v>
      </c>
      <c r="D28" s="34">
        <v>88.019099999999995</v>
      </c>
      <c r="E28" s="12">
        <v>14334.915000000001</v>
      </c>
    </row>
    <row r="29" spans="2:5" ht="20" customHeight="1" x14ac:dyDescent="0.35">
      <c r="B29" s="11" t="s">
        <v>324</v>
      </c>
      <c r="C29" s="25">
        <v>2000</v>
      </c>
      <c r="D29" s="34">
        <v>32.5349</v>
      </c>
      <c r="E29" s="12">
        <v>4390.5630000000001</v>
      </c>
    </row>
    <row r="30" spans="2:5" ht="20" customHeight="1" x14ac:dyDescent="0.35">
      <c r="B30" s="11" t="s">
        <v>325</v>
      </c>
      <c r="C30" s="25">
        <v>2018</v>
      </c>
      <c r="D30" s="34">
        <v>345.03856999999999</v>
      </c>
      <c r="E30" s="12">
        <v>20503.276999999998</v>
      </c>
    </row>
    <row r="31" spans="2:5" ht="20" customHeight="1" x14ac:dyDescent="0.35">
      <c r="B31" s="11" t="s">
        <v>326</v>
      </c>
      <c r="C31" s="25">
        <v>2005</v>
      </c>
      <c r="D31" s="34">
        <v>69.138310000000004</v>
      </c>
      <c r="E31" s="12">
        <v>3391.712</v>
      </c>
    </row>
    <row r="32" spans="2:5" ht="20" customHeight="1" x14ac:dyDescent="0.35">
      <c r="B32" s="11" t="s">
        <v>327</v>
      </c>
      <c r="C32" s="25">
        <v>2020</v>
      </c>
      <c r="D32" s="34">
        <v>2219.8312999999998</v>
      </c>
      <c r="E32" s="12">
        <v>26950.719000000001</v>
      </c>
    </row>
    <row r="33" spans="2:5" ht="20" customHeight="1" x14ac:dyDescent="0.35">
      <c r="B33" s="11" t="s">
        <v>328</v>
      </c>
      <c r="C33" s="25">
        <v>2020</v>
      </c>
      <c r="D33" s="34">
        <v>1690.835</v>
      </c>
      <c r="E33" s="12">
        <v>39471.582000000002</v>
      </c>
    </row>
    <row r="34" spans="2:5" ht="20" customHeight="1" x14ac:dyDescent="0.35">
      <c r="B34" s="11" t="s">
        <v>329</v>
      </c>
      <c r="C34" s="25">
        <v>2020</v>
      </c>
      <c r="D34" s="34">
        <v>4127.9336000000003</v>
      </c>
      <c r="E34" s="12">
        <v>38639.980000000003</v>
      </c>
    </row>
    <row r="35" spans="2:5" ht="20" customHeight="1" x14ac:dyDescent="0.35">
      <c r="B35" s="11" t="s">
        <v>330</v>
      </c>
      <c r="C35" s="25">
        <v>2015</v>
      </c>
      <c r="D35" s="34">
        <v>10.564690000000001</v>
      </c>
      <c r="E35" s="12">
        <v>1032.5718999999999</v>
      </c>
    </row>
    <row r="36" spans="2:5" ht="20" customHeight="1" x14ac:dyDescent="0.35">
      <c r="B36" s="11" t="s">
        <v>331</v>
      </c>
      <c r="C36" s="25">
        <v>2020</v>
      </c>
      <c r="D36" s="34">
        <v>7691.8936000000003</v>
      </c>
      <c r="E36" s="12">
        <v>55518.597999999998</v>
      </c>
    </row>
    <row r="37" spans="2:5" ht="20" customHeight="1" x14ac:dyDescent="0.35">
      <c r="B37" s="11" t="s">
        <v>332</v>
      </c>
      <c r="C37" s="25">
        <v>2014</v>
      </c>
      <c r="D37" s="34">
        <v>399.48996</v>
      </c>
      <c r="E37" s="12">
        <v>12073.811</v>
      </c>
    </row>
    <row r="38" spans="2:5" ht="20" customHeight="1" x14ac:dyDescent="0.35">
      <c r="B38" s="11" t="s">
        <v>333</v>
      </c>
      <c r="C38" s="25">
        <v>2020</v>
      </c>
      <c r="D38" s="34">
        <v>837.97973999999999</v>
      </c>
      <c r="E38" s="12">
        <v>11380.847</v>
      </c>
    </row>
    <row r="39" spans="2:5" ht="20" customHeight="1" x14ac:dyDescent="0.35">
      <c r="B39" s="11" t="s">
        <v>334</v>
      </c>
      <c r="C39" s="25">
        <v>2019</v>
      </c>
      <c r="D39" s="34">
        <v>72.983050000000006</v>
      </c>
      <c r="E39" s="12">
        <v>9021.4259999999995</v>
      </c>
    </row>
    <row r="40" spans="2:5" ht="20" customHeight="1" x14ac:dyDescent="0.35">
      <c r="B40" s="11" t="s">
        <v>335</v>
      </c>
      <c r="C40" s="25">
        <v>2020</v>
      </c>
      <c r="D40" s="34">
        <v>3846.1104</v>
      </c>
      <c r="E40" s="12">
        <v>35883.266000000003</v>
      </c>
    </row>
    <row r="41" spans="2:5" ht="20" customHeight="1" x14ac:dyDescent="0.35">
      <c r="B41" s="11" t="s">
        <v>336</v>
      </c>
      <c r="C41" s="25">
        <v>2015</v>
      </c>
      <c r="D41" s="34">
        <v>142.34350000000001</v>
      </c>
      <c r="E41" s="12">
        <v>8088.7344000000003</v>
      </c>
    </row>
    <row r="42" spans="2:5" ht="20" customHeight="1" x14ac:dyDescent="0.35">
      <c r="B42" s="11" t="s">
        <v>337</v>
      </c>
      <c r="C42" s="25">
        <v>2017</v>
      </c>
      <c r="D42" s="34">
        <v>90.528919999999999</v>
      </c>
      <c r="E42" s="12">
        <v>1987.9688000000001</v>
      </c>
    </row>
    <row r="43" spans="2:5" ht="20" customHeight="1" x14ac:dyDescent="0.35">
      <c r="B43" s="11" t="s">
        <v>338</v>
      </c>
      <c r="C43" s="25">
        <v>2020</v>
      </c>
      <c r="D43" s="34">
        <v>7527.3609999999999</v>
      </c>
      <c r="E43" s="12">
        <v>47443.902000000002</v>
      </c>
    </row>
    <row r="44" spans="2:5" ht="20" customHeight="1" x14ac:dyDescent="0.35">
      <c r="B44" s="11" t="s">
        <v>339</v>
      </c>
      <c r="C44" s="25">
        <v>2020</v>
      </c>
      <c r="D44" s="34">
        <v>4926.1890000000003</v>
      </c>
      <c r="E44" s="12">
        <v>42233.14</v>
      </c>
    </row>
    <row r="45" spans="2:5" ht="20" customHeight="1" x14ac:dyDescent="0.35">
      <c r="B45" s="11" t="s">
        <v>340</v>
      </c>
      <c r="C45" s="25">
        <v>2018</v>
      </c>
      <c r="D45" s="34">
        <v>52.892560000000003</v>
      </c>
      <c r="E45" s="12">
        <v>2012.5907999999999</v>
      </c>
    </row>
    <row r="46" spans="2:5" ht="20" customHeight="1" x14ac:dyDescent="0.35">
      <c r="B46" s="11" t="s">
        <v>341</v>
      </c>
      <c r="C46" s="25">
        <v>2020</v>
      </c>
      <c r="D46" s="34">
        <v>1712.4452000000001</v>
      </c>
      <c r="E46" s="12">
        <v>13966.325999999999</v>
      </c>
    </row>
    <row r="47" spans="2:5" ht="20" customHeight="1" x14ac:dyDescent="0.35">
      <c r="B47" s="11" t="s">
        <v>342</v>
      </c>
      <c r="C47" s="25">
        <v>2020</v>
      </c>
      <c r="D47" s="34">
        <v>5393.1454999999996</v>
      </c>
      <c r="E47" s="12">
        <v>51840.33</v>
      </c>
    </row>
    <row r="48" spans="2:5" ht="20" customHeight="1" x14ac:dyDescent="0.35">
      <c r="B48" s="11" t="s">
        <v>343</v>
      </c>
      <c r="C48" s="25">
        <v>2015</v>
      </c>
      <c r="D48" s="34">
        <v>89.11206</v>
      </c>
      <c r="E48" s="12">
        <v>4616.6196</v>
      </c>
    </row>
    <row r="49" spans="2:5" ht="20" customHeight="1" x14ac:dyDescent="0.35">
      <c r="B49" s="11" t="s">
        <v>344</v>
      </c>
      <c r="C49" s="25">
        <v>2019</v>
      </c>
      <c r="D49" s="34">
        <v>3731.0457000000001</v>
      </c>
      <c r="E49" s="12">
        <v>29721.585999999999</v>
      </c>
    </row>
    <row r="50" spans="2:5" ht="20" customHeight="1" x14ac:dyDescent="0.35">
      <c r="B50" s="11" t="s">
        <v>344</v>
      </c>
      <c r="C50" s="25">
        <v>2020</v>
      </c>
      <c r="D50" s="34">
        <v>4010.3407999999999</v>
      </c>
      <c r="E50" s="12">
        <v>27103.541000000001</v>
      </c>
    </row>
    <row r="51" spans="2:5" ht="20" customHeight="1" x14ac:dyDescent="0.35">
      <c r="B51" s="11" t="s">
        <v>345</v>
      </c>
      <c r="C51" s="25">
        <v>2019</v>
      </c>
      <c r="D51" s="34">
        <v>14.44703</v>
      </c>
      <c r="E51" s="12">
        <v>8671.7029999999995</v>
      </c>
    </row>
    <row r="52" spans="2:5" ht="20" customHeight="1" x14ac:dyDescent="0.35">
      <c r="B52" s="11" t="s">
        <v>346</v>
      </c>
      <c r="C52" s="25">
        <v>2015</v>
      </c>
      <c r="D52" s="34">
        <v>22.385809999999999</v>
      </c>
      <c r="E52" s="12">
        <v>5180.1864999999998</v>
      </c>
    </row>
    <row r="53" spans="2:5" ht="20" customHeight="1" x14ac:dyDescent="0.35">
      <c r="B53" s="11" t="s">
        <v>346</v>
      </c>
      <c r="C53" s="25">
        <v>2017</v>
      </c>
      <c r="D53" s="34">
        <v>34.680190000000003</v>
      </c>
      <c r="E53" s="12">
        <v>5447.6986999999999</v>
      </c>
    </row>
    <row r="54" spans="2:5" ht="20" customHeight="1" x14ac:dyDescent="0.35">
      <c r="B54" s="11" t="s">
        <v>347</v>
      </c>
      <c r="C54" s="25">
        <v>2020</v>
      </c>
      <c r="D54" s="34">
        <v>4352.152</v>
      </c>
      <c r="E54" s="12">
        <v>55888.688000000002</v>
      </c>
    </row>
    <row r="55" spans="2:5" ht="20" customHeight="1" x14ac:dyDescent="0.35">
      <c r="B55" s="11" t="s">
        <v>348</v>
      </c>
      <c r="C55" s="25">
        <v>2020</v>
      </c>
      <c r="D55" s="34">
        <v>4357.9160000000002</v>
      </c>
      <c r="E55" s="12">
        <v>31231.596000000001</v>
      </c>
    </row>
    <row r="56" spans="2:5" ht="20" customHeight="1" x14ac:dyDescent="0.35">
      <c r="B56" s="11" t="s">
        <v>349</v>
      </c>
      <c r="C56" s="25">
        <v>2018</v>
      </c>
      <c r="D56" s="34">
        <v>6088.2709999999997</v>
      </c>
      <c r="E56" s="12">
        <v>56816.362999999998</v>
      </c>
    </row>
    <row r="57" spans="2:5" ht="20" customHeight="1" x14ac:dyDescent="0.35">
      <c r="B57" s="11" t="s">
        <v>350</v>
      </c>
      <c r="C57" s="25">
        <v>2018</v>
      </c>
      <c r="D57" s="34">
        <v>252.70392000000001</v>
      </c>
      <c r="E57" s="12">
        <v>6436.1532999999999</v>
      </c>
    </row>
    <row r="58" spans="2:5" ht="20" customHeight="1" x14ac:dyDescent="0.35">
      <c r="B58" s="11" t="s">
        <v>351</v>
      </c>
      <c r="C58" s="25">
        <v>2020</v>
      </c>
      <c r="D58" s="34">
        <v>395.66629999999998</v>
      </c>
      <c r="E58" s="12">
        <v>11515.74</v>
      </c>
    </row>
    <row r="59" spans="2:5" ht="20" customHeight="1" x14ac:dyDescent="0.35">
      <c r="B59" s="11" t="s">
        <v>352</v>
      </c>
      <c r="C59" s="25">
        <v>2020</v>
      </c>
      <c r="D59" s="34">
        <v>141.41936999999999</v>
      </c>
      <c r="E59" s="12">
        <v>8919.7980000000007</v>
      </c>
    </row>
    <row r="60" spans="2:5" ht="20" customHeight="1" x14ac:dyDescent="0.35">
      <c r="B60" s="11" t="s">
        <v>353</v>
      </c>
      <c r="C60" s="25">
        <v>2020</v>
      </c>
      <c r="D60" s="34">
        <v>4769.1415999999999</v>
      </c>
      <c r="E60" s="12">
        <v>91099.75</v>
      </c>
    </row>
    <row r="61" spans="2:5" ht="20" customHeight="1" x14ac:dyDescent="0.35">
      <c r="B61" s="11" t="s">
        <v>354</v>
      </c>
      <c r="C61" s="25">
        <v>2020</v>
      </c>
      <c r="D61" s="34">
        <v>2671.8346999999999</v>
      </c>
      <c r="E61" s="12">
        <v>39065.279999999999</v>
      </c>
    </row>
    <row r="62" spans="2:5" ht="20" customHeight="1" x14ac:dyDescent="0.35">
      <c r="B62" s="11" t="s">
        <v>355</v>
      </c>
      <c r="C62" s="25">
        <v>2020</v>
      </c>
      <c r="D62" s="34">
        <v>5454.683</v>
      </c>
      <c r="E62" s="12">
        <v>39935.464999999997</v>
      </c>
    </row>
    <row r="63" spans="2:5" ht="20" customHeight="1" x14ac:dyDescent="0.35">
      <c r="B63" s="11" t="s">
        <v>356</v>
      </c>
      <c r="C63" s="25">
        <v>2017</v>
      </c>
      <c r="D63" s="34">
        <v>595.96294999999998</v>
      </c>
      <c r="E63" s="12">
        <v>9629.1029999999992</v>
      </c>
    </row>
    <row r="64" spans="2:5" ht="20" customHeight="1" x14ac:dyDescent="0.35">
      <c r="B64" s="11" t="s">
        <v>357</v>
      </c>
      <c r="C64" s="25">
        <v>2021</v>
      </c>
      <c r="D64" s="34">
        <v>629.85119999999995</v>
      </c>
      <c r="E64" s="12">
        <v>26110.53</v>
      </c>
    </row>
    <row r="65" spans="2:5" ht="20" customHeight="1" x14ac:dyDescent="0.35">
      <c r="B65" s="11" t="s">
        <v>358</v>
      </c>
      <c r="C65" s="25">
        <v>2010</v>
      </c>
      <c r="D65" s="34">
        <v>221.38593</v>
      </c>
      <c r="E65" s="12">
        <v>3735.7930000000001</v>
      </c>
    </row>
    <row r="66" spans="2:5" ht="20" customHeight="1" x14ac:dyDescent="0.35">
      <c r="B66" s="11" t="s">
        <v>359</v>
      </c>
      <c r="C66" s="25">
        <v>2020</v>
      </c>
      <c r="D66" s="34">
        <v>173.51310000000001</v>
      </c>
      <c r="E66" s="12">
        <v>43922.63</v>
      </c>
    </row>
    <row r="67" spans="2:5" ht="20" customHeight="1" x14ac:dyDescent="0.35">
      <c r="B67" s="11" t="s">
        <v>360</v>
      </c>
      <c r="C67" s="25">
        <v>2002</v>
      </c>
      <c r="D67" s="34">
        <v>15.837630000000001</v>
      </c>
      <c r="E67" s="12">
        <v>3043.4830000000002</v>
      </c>
    </row>
    <row r="68" spans="2:5" ht="20" customHeight="1" x14ac:dyDescent="0.35">
      <c r="B68" s="11" t="s">
        <v>361</v>
      </c>
      <c r="C68" s="25">
        <v>2020</v>
      </c>
      <c r="D68" s="34">
        <v>2158.84</v>
      </c>
      <c r="E68" s="12">
        <v>30568.502</v>
      </c>
    </row>
    <row r="69" spans="2:5" ht="20" customHeight="1" x14ac:dyDescent="0.35">
      <c r="B69" s="11" t="s">
        <v>362</v>
      </c>
      <c r="C69" s="25">
        <v>2015</v>
      </c>
      <c r="D69" s="34">
        <v>24.113399999999999</v>
      </c>
      <c r="E69" s="12">
        <v>2625.6370000000002</v>
      </c>
    </row>
    <row r="70" spans="2:5" ht="20" customHeight="1" x14ac:dyDescent="0.35">
      <c r="B70" s="11" t="s">
        <v>363</v>
      </c>
      <c r="C70" s="25">
        <v>2020</v>
      </c>
      <c r="D70" s="34">
        <v>3728.48</v>
      </c>
      <c r="E70" s="12">
        <v>37166.410000000003</v>
      </c>
    </row>
    <row r="71" spans="2:5" ht="20" customHeight="1" x14ac:dyDescent="0.35">
      <c r="B71" s="11" t="s">
        <v>364</v>
      </c>
      <c r="C71" s="25">
        <v>2020</v>
      </c>
      <c r="D71" s="34">
        <v>4920.3010000000004</v>
      </c>
      <c r="E71" s="12">
        <v>111751.31</v>
      </c>
    </row>
    <row r="72" spans="2:5" ht="20" customHeight="1" x14ac:dyDescent="0.35">
      <c r="B72" s="11" t="s">
        <v>365</v>
      </c>
      <c r="C72" s="25">
        <v>2020</v>
      </c>
      <c r="D72" s="34">
        <v>3989.5277999999998</v>
      </c>
      <c r="E72" s="12">
        <v>55158.71</v>
      </c>
    </row>
    <row r="73" spans="2:5" ht="20" customHeight="1" x14ac:dyDescent="0.35">
      <c r="B73" s="11" t="s">
        <v>366</v>
      </c>
      <c r="C73" s="25">
        <v>2018</v>
      </c>
      <c r="D73" s="34">
        <v>34.041179999999997</v>
      </c>
      <c r="E73" s="12">
        <v>1557.3225</v>
      </c>
    </row>
    <row r="74" spans="2:5" ht="20" customHeight="1" x14ac:dyDescent="0.35">
      <c r="B74" s="11" t="s">
        <v>367</v>
      </c>
      <c r="C74" s="25">
        <v>2010</v>
      </c>
      <c r="D74" s="34">
        <v>50.3521</v>
      </c>
      <c r="E74" s="12">
        <v>1357.8716999999999</v>
      </c>
    </row>
    <row r="75" spans="2:5" ht="20" customHeight="1" x14ac:dyDescent="0.35">
      <c r="B75" s="11" t="s">
        <v>368</v>
      </c>
      <c r="C75" s="25">
        <v>2018</v>
      </c>
      <c r="D75" s="34">
        <v>2184.7224000000001</v>
      </c>
      <c r="E75" s="12">
        <v>26835.81</v>
      </c>
    </row>
    <row r="76" spans="2:5" ht="20" customHeight="1" x14ac:dyDescent="0.35">
      <c r="B76" s="11" t="s">
        <v>369</v>
      </c>
      <c r="C76" s="25">
        <v>2019</v>
      </c>
      <c r="D76" s="34">
        <v>58.312049999999999</v>
      </c>
      <c r="E76" s="12">
        <v>2219.0466000000001</v>
      </c>
    </row>
    <row r="77" spans="2:5" ht="20" customHeight="1" x14ac:dyDescent="0.35">
      <c r="B77" s="11" t="s">
        <v>370</v>
      </c>
      <c r="C77" s="25">
        <v>2020</v>
      </c>
      <c r="D77" s="34">
        <v>2296.4922000000001</v>
      </c>
      <c r="E77" s="12">
        <v>40740.97</v>
      </c>
    </row>
    <row r="78" spans="2:5" ht="20" customHeight="1" x14ac:dyDescent="0.35">
      <c r="B78" s="11" t="s">
        <v>371</v>
      </c>
      <c r="C78" s="25">
        <v>2020</v>
      </c>
      <c r="D78" s="34">
        <v>563.91179999999997</v>
      </c>
      <c r="E78" s="12">
        <v>20224.223000000002</v>
      </c>
    </row>
    <row r="79" spans="2:5" ht="20" customHeight="1" x14ac:dyDescent="0.35">
      <c r="B79" s="11" t="s">
        <v>372</v>
      </c>
      <c r="C79" s="25">
        <v>2020</v>
      </c>
      <c r="D79" s="34">
        <v>348.75459999999998</v>
      </c>
      <c r="E79" s="12">
        <v>18327.990000000002</v>
      </c>
    </row>
    <row r="80" spans="2:5" ht="20" customHeight="1" x14ac:dyDescent="0.35">
      <c r="B80" s="11" t="s">
        <v>373</v>
      </c>
      <c r="C80" s="25">
        <v>2020</v>
      </c>
      <c r="D80" s="34">
        <v>788.56975999999997</v>
      </c>
      <c r="E80" s="12">
        <v>12201.778</v>
      </c>
    </row>
    <row r="81" spans="2:5" ht="20" customHeight="1" x14ac:dyDescent="0.35">
      <c r="B81" s="11" t="s">
        <v>374</v>
      </c>
      <c r="C81" s="25">
        <v>2020</v>
      </c>
      <c r="D81" s="34">
        <v>330.99268000000001</v>
      </c>
      <c r="E81" s="12">
        <v>11666.779</v>
      </c>
    </row>
    <row r="82" spans="2:5" ht="20" customHeight="1" x14ac:dyDescent="0.35">
      <c r="B82" s="11" t="s">
        <v>375</v>
      </c>
      <c r="C82" s="25">
        <v>2019</v>
      </c>
      <c r="D82" s="34">
        <v>746.83074999999997</v>
      </c>
      <c r="E82" s="12">
        <v>21537.809000000001</v>
      </c>
    </row>
    <row r="83" spans="2:5" ht="20" customHeight="1" x14ac:dyDescent="0.35">
      <c r="B83" s="11" t="s">
        <v>376</v>
      </c>
      <c r="C83" s="25">
        <v>2016</v>
      </c>
      <c r="D83" s="34">
        <v>1073.5402999999999</v>
      </c>
      <c r="E83" s="12">
        <v>7632.1854999999996</v>
      </c>
    </row>
    <row r="84" spans="2:5" ht="20" customHeight="1" x14ac:dyDescent="0.35">
      <c r="B84" s="11" t="s">
        <v>377</v>
      </c>
      <c r="C84" s="25">
        <v>2015</v>
      </c>
      <c r="D84" s="34">
        <v>42.965380000000003</v>
      </c>
      <c r="E84" s="12">
        <v>1271.9619</v>
      </c>
    </row>
    <row r="85" spans="2:5" ht="20" customHeight="1" x14ac:dyDescent="0.35">
      <c r="B85" s="11" t="s">
        <v>378</v>
      </c>
      <c r="C85" s="25">
        <v>2020</v>
      </c>
      <c r="D85" s="34">
        <v>31.85088</v>
      </c>
      <c r="E85" s="12">
        <v>4947.0937999999996</v>
      </c>
    </row>
    <row r="86" spans="2:5" ht="20" customHeight="1" x14ac:dyDescent="0.35">
      <c r="B86" s="11" t="s">
        <v>379</v>
      </c>
      <c r="C86" s="25">
        <v>2014</v>
      </c>
      <c r="D86" s="34">
        <v>149.46625</v>
      </c>
      <c r="E86" s="12">
        <v>10554.564</v>
      </c>
    </row>
    <row r="87" spans="2:5" ht="20" customHeight="1" x14ac:dyDescent="0.35">
      <c r="B87" s="11" t="s">
        <v>380</v>
      </c>
      <c r="C87" s="25">
        <v>2002</v>
      </c>
      <c r="D87" s="34">
        <v>60.665799999999997</v>
      </c>
      <c r="E87" s="12">
        <v>2055.7226999999998</v>
      </c>
    </row>
    <row r="88" spans="2:5" ht="20" customHeight="1" x14ac:dyDescent="0.35">
      <c r="B88" s="11" t="s">
        <v>381</v>
      </c>
      <c r="C88" s="25">
        <v>2020</v>
      </c>
      <c r="D88" s="34">
        <v>5911.6869999999999</v>
      </c>
      <c r="E88" s="12">
        <v>54275.004000000001</v>
      </c>
    </row>
    <row r="89" spans="2:5" ht="20" customHeight="1" x14ac:dyDescent="0.35">
      <c r="B89" s="11" t="s">
        <v>382</v>
      </c>
      <c r="C89" s="25">
        <v>2019</v>
      </c>
      <c r="D89" s="34">
        <v>5853.9893000000002</v>
      </c>
      <c r="E89" s="12">
        <v>43110.37</v>
      </c>
    </row>
    <row r="90" spans="2:5" ht="20" customHeight="1" x14ac:dyDescent="0.35">
      <c r="B90" s="11" t="s">
        <v>383</v>
      </c>
      <c r="C90" s="25">
        <v>1997</v>
      </c>
      <c r="D90" s="34">
        <v>70.427480000000003</v>
      </c>
      <c r="E90" s="12">
        <v>3555.97</v>
      </c>
    </row>
    <row r="91" spans="2:5" ht="20" customHeight="1" x14ac:dyDescent="0.35">
      <c r="B91" s="11" t="s">
        <v>384</v>
      </c>
      <c r="C91" s="25">
        <v>2007</v>
      </c>
      <c r="D91" s="34">
        <v>38.789810000000003</v>
      </c>
      <c r="E91" s="12">
        <v>4231.7640000000001</v>
      </c>
    </row>
    <row r="92" spans="2:5" ht="20" customHeight="1" x14ac:dyDescent="0.35">
      <c r="B92" s="11" t="s">
        <v>385</v>
      </c>
      <c r="C92" s="25">
        <v>2020</v>
      </c>
      <c r="D92" s="34">
        <v>786.6422</v>
      </c>
      <c r="E92" s="12">
        <v>15782.548000000001</v>
      </c>
    </row>
    <row r="93" spans="2:5" ht="20" customHeight="1" x14ac:dyDescent="0.35">
      <c r="B93" s="11" t="s">
        <v>386</v>
      </c>
      <c r="C93" s="25">
        <v>2020</v>
      </c>
      <c r="D93" s="34">
        <v>6698.835</v>
      </c>
      <c r="E93" s="12">
        <v>63548</v>
      </c>
    </row>
    <row r="94" spans="2:5" ht="20" customHeight="1" x14ac:dyDescent="0.35">
      <c r="B94" s="11" t="s">
        <v>387</v>
      </c>
      <c r="C94" s="25">
        <v>2020</v>
      </c>
      <c r="D94" s="34">
        <v>334.91586000000001</v>
      </c>
      <c r="E94" s="12">
        <v>33098.21</v>
      </c>
    </row>
    <row r="95" spans="2:5" ht="20" customHeight="1" x14ac:dyDescent="0.35">
      <c r="B95" s="11" t="s">
        <v>388</v>
      </c>
      <c r="C95" s="25">
        <v>2019</v>
      </c>
      <c r="D95" s="34">
        <v>382.89233000000002</v>
      </c>
      <c r="E95" s="12">
        <v>5157.5464000000002</v>
      </c>
    </row>
    <row r="96" spans="2:5" ht="20" customHeight="1" x14ac:dyDescent="0.35">
      <c r="B96" s="11" t="s">
        <v>389</v>
      </c>
      <c r="C96" s="25">
        <v>2013</v>
      </c>
      <c r="D96" s="34">
        <v>575.10943999999995</v>
      </c>
      <c r="E96" s="12">
        <v>6118.2573000000002</v>
      </c>
    </row>
    <row r="97" spans="2:5" ht="20" customHeight="1" x14ac:dyDescent="0.35">
      <c r="B97" s="11" t="s">
        <v>390</v>
      </c>
      <c r="C97" s="25">
        <v>2013</v>
      </c>
      <c r="D97" s="34">
        <v>39.108989999999999</v>
      </c>
      <c r="E97" s="12">
        <v>26576.863000000001</v>
      </c>
    </row>
    <row r="98" spans="2:5" ht="20" customHeight="1" x14ac:dyDescent="0.35">
      <c r="B98" s="11" t="s">
        <v>391</v>
      </c>
      <c r="C98" s="25">
        <v>2016</v>
      </c>
      <c r="D98" s="34">
        <v>35.488210000000002</v>
      </c>
      <c r="E98" s="12">
        <v>3924.3560000000002</v>
      </c>
    </row>
    <row r="99" spans="2:5" ht="20" customHeight="1" x14ac:dyDescent="0.35">
      <c r="B99" s="11" t="s">
        <v>392</v>
      </c>
      <c r="C99" s="25">
        <v>2019</v>
      </c>
      <c r="D99" s="34">
        <v>155.57937999999999</v>
      </c>
      <c r="E99" s="12">
        <v>13609.723</v>
      </c>
    </row>
    <row r="100" spans="2:5" ht="20" customHeight="1" x14ac:dyDescent="0.35">
      <c r="B100" s="11" t="s">
        <v>393</v>
      </c>
      <c r="C100" s="25">
        <v>2018</v>
      </c>
      <c r="D100" s="34">
        <v>173.64049</v>
      </c>
      <c r="E100" s="12">
        <v>8365.732</v>
      </c>
    </row>
    <row r="101" spans="2:5" ht="20" customHeight="1" x14ac:dyDescent="0.35">
      <c r="B101" s="11" t="s">
        <v>394</v>
      </c>
      <c r="C101" s="25">
        <v>2020</v>
      </c>
      <c r="D101" s="34">
        <v>3288.1675</v>
      </c>
      <c r="E101" s="12">
        <v>32546.826000000001</v>
      </c>
    </row>
    <row r="102" spans="2:5" ht="20" customHeight="1" x14ac:dyDescent="0.35">
      <c r="B102" s="11" t="s">
        <v>395</v>
      </c>
      <c r="C102" s="25">
        <v>2020</v>
      </c>
      <c r="D102" s="34">
        <v>5214.8467000000001</v>
      </c>
      <c r="E102" s="12">
        <v>32011.324000000001</v>
      </c>
    </row>
    <row r="103" spans="2:5" ht="20" customHeight="1" x14ac:dyDescent="0.35">
      <c r="B103" s="11" t="s">
        <v>396</v>
      </c>
      <c r="C103" s="25">
        <v>2015</v>
      </c>
      <c r="D103" s="34">
        <v>348.36426</v>
      </c>
      <c r="E103" s="12">
        <v>34311.040000000001</v>
      </c>
    </row>
    <row r="104" spans="2:5" ht="20" customHeight="1" x14ac:dyDescent="0.35">
      <c r="B104" s="11" t="s">
        <v>397</v>
      </c>
      <c r="C104" s="25">
        <v>2018</v>
      </c>
      <c r="D104" s="34">
        <v>577.34849999999994</v>
      </c>
      <c r="E104" s="12">
        <v>91461.62</v>
      </c>
    </row>
    <row r="105" spans="2:5" ht="20" customHeight="1" x14ac:dyDescent="0.35">
      <c r="B105" s="11" t="s">
        <v>398</v>
      </c>
      <c r="C105" s="25">
        <v>2020</v>
      </c>
      <c r="D105" s="34">
        <v>952.86900000000003</v>
      </c>
      <c r="E105" s="12">
        <v>29062.473000000002</v>
      </c>
    </row>
    <row r="106" spans="2:5" ht="20" customHeight="1" x14ac:dyDescent="0.35">
      <c r="B106" s="11" t="s">
        <v>399</v>
      </c>
      <c r="C106" s="25">
        <v>2020</v>
      </c>
      <c r="D106" s="34">
        <v>2721.6806999999999</v>
      </c>
      <c r="E106" s="12">
        <v>26583.796999999999</v>
      </c>
    </row>
    <row r="107" spans="2:5" ht="20" customHeight="1" x14ac:dyDescent="0.35">
      <c r="B107" s="11" t="s">
        <v>400</v>
      </c>
      <c r="C107" s="25">
        <v>2019</v>
      </c>
      <c r="D107" s="34">
        <v>58.763199999999998</v>
      </c>
      <c r="E107" s="12">
        <v>2191.4016000000001</v>
      </c>
    </row>
    <row r="108" spans="2:5" ht="20" customHeight="1" x14ac:dyDescent="0.35">
      <c r="B108" s="11" t="s">
        <v>401</v>
      </c>
      <c r="C108" s="25">
        <v>2020</v>
      </c>
      <c r="D108" s="34">
        <v>453.15269999999998</v>
      </c>
      <c r="E108" s="12">
        <v>42891.688000000002</v>
      </c>
    </row>
    <row r="109" spans="2:5" ht="20" customHeight="1" x14ac:dyDescent="0.35">
      <c r="B109" s="11" t="s">
        <v>402</v>
      </c>
      <c r="C109" s="25">
        <v>2015</v>
      </c>
      <c r="D109" s="34">
        <v>564.33950000000004</v>
      </c>
      <c r="E109" s="12">
        <v>3012.3833</v>
      </c>
    </row>
    <row r="110" spans="2:5" ht="20" customHeight="1" x14ac:dyDescent="0.35">
      <c r="B110" s="11" t="s">
        <v>403</v>
      </c>
      <c r="C110" s="25">
        <v>2020</v>
      </c>
      <c r="D110" s="34">
        <v>2167.1104</v>
      </c>
      <c r="E110" s="12">
        <v>18265.967000000001</v>
      </c>
    </row>
    <row r="111" spans="2:5" ht="20" customHeight="1" x14ac:dyDescent="0.35">
      <c r="B111" s="11" t="s">
        <v>404</v>
      </c>
      <c r="C111" s="25">
        <v>2005</v>
      </c>
      <c r="D111" s="34">
        <v>146.64742000000001</v>
      </c>
      <c r="E111" s="12">
        <v>18649.684000000001</v>
      </c>
    </row>
    <row r="112" spans="2:5" ht="20" customHeight="1" x14ac:dyDescent="0.35">
      <c r="B112" s="11" t="s">
        <v>405</v>
      </c>
      <c r="C112" s="25">
        <v>2019</v>
      </c>
      <c r="D112" s="34">
        <v>7286.8666999999996</v>
      </c>
      <c r="E112" s="12">
        <v>98283.31</v>
      </c>
    </row>
    <row r="113" spans="2:5" ht="20" customHeight="1" x14ac:dyDescent="0.35">
      <c r="B113" s="11" t="s">
        <v>406</v>
      </c>
      <c r="C113" s="25">
        <v>2020</v>
      </c>
      <c r="D113" s="34">
        <v>3164.31</v>
      </c>
      <c r="E113" s="12">
        <v>30867.973000000002</v>
      </c>
    </row>
    <row r="114" spans="2:5" ht="20" customHeight="1" x14ac:dyDescent="0.35">
      <c r="B114" s="11" t="s">
        <v>407</v>
      </c>
      <c r="C114" s="25">
        <v>2020</v>
      </c>
      <c r="D114" s="34">
        <v>4932.326</v>
      </c>
      <c r="E114" s="12">
        <v>37098.120000000003</v>
      </c>
    </row>
    <row r="115" spans="2:5" ht="20" customHeight="1" x14ac:dyDescent="0.35">
      <c r="B115" s="11" t="s">
        <v>408</v>
      </c>
      <c r="C115" s="25">
        <v>2019</v>
      </c>
      <c r="D115" s="34">
        <v>484.28003000000001</v>
      </c>
      <c r="E115" s="12">
        <v>13852.206</v>
      </c>
    </row>
    <row r="116" spans="2:5" ht="20" customHeight="1" x14ac:dyDescent="0.35">
      <c r="B116" s="11" t="s">
        <v>409</v>
      </c>
      <c r="C116" s="25">
        <v>2020</v>
      </c>
      <c r="D116" s="34">
        <v>8713.5939999999991</v>
      </c>
      <c r="E116" s="12">
        <v>42396.76</v>
      </c>
    </row>
    <row r="117" spans="2:5" ht="20" customHeight="1" x14ac:dyDescent="0.35">
      <c r="B117" s="11" t="s">
        <v>410</v>
      </c>
      <c r="C117" s="25">
        <v>2020</v>
      </c>
      <c r="D117" s="34">
        <v>3109.2437</v>
      </c>
      <c r="E117" s="12">
        <v>35967.89</v>
      </c>
    </row>
    <row r="118" spans="2:5" ht="20" customHeight="1" x14ac:dyDescent="0.35">
      <c r="B118" s="11" t="s">
        <v>411</v>
      </c>
      <c r="C118" s="25">
        <v>2018</v>
      </c>
      <c r="D118" s="34">
        <v>105.61143</v>
      </c>
      <c r="E118" s="12">
        <v>13753.055</v>
      </c>
    </row>
    <row r="119" spans="2:5" ht="20" customHeight="1" x14ac:dyDescent="0.35">
      <c r="B119" s="11" t="s">
        <v>412</v>
      </c>
      <c r="C119" s="25">
        <v>2020</v>
      </c>
      <c r="D119" s="34">
        <v>7930.1809999999996</v>
      </c>
      <c r="E119" s="12">
        <v>51331.28</v>
      </c>
    </row>
    <row r="120" spans="2:5" ht="20" customHeight="1" x14ac:dyDescent="0.35">
      <c r="B120" s="11" t="s">
        <v>413</v>
      </c>
      <c r="C120" s="25">
        <v>2019</v>
      </c>
      <c r="D120" s="34">
        <v>5551.9696999999996</v>
      </c>
      <c r="E120" s="12">
        <v>70857.085999999996</v>
      </c>
    </row>
    <row r="121" spans="2:5" ht="20" customHeight="1" x14ac:dyDescent="0.35">
      <c r="B121" s="11" t="s">
        <v>414</v>
      </c>
      <c r="C121" s="25">
        <v>2013</v>
      </c>
      <c r="D121" s="34">
        <v>19.15202</v>
      </c>
      <c r="E121" s="12">
        <v>2171.4421000000002</v>
      </c>
    </row>
    <row r="122" spans="2:5" ht="20" customHeight="1" x14ac:dyDescent="0.35">
      <c r="B122" s="11" t="s">
        <v>415</v>
      </c>
      <c r="C122" s="25">
        <v>2019</v>
      </c>
      <c r="D122" s="34">
        <v>1790.1466</v>
      </c>
      <c r="E122" s="12">
        <v>18003.671999999999</v>
      </c>
    </row>
    <row r="123" spans="2:5" ht="20" customHeight="1" x14ac:dyDescent="0.35">
      <c r="B123" s="11" t="s">
        <v>416</v>
      </c>
      <c r="C123" s="25">
        <v>2020</v>
      </c>
      <c r="D123" s="34">
        <v>45.638680000000001</v>
      </c>
      <c r="E123" s="12">
        <v>2066.9706999999999</v>
      </c>
    </row>
    <row r="124" spans="2:5" ht="20" customHeight="1" x14ac:dyDescent="0.35">
      <c r="B124" s="11" t="s">
        <v>417</v>
      </c>
      <c r="C124" s="25">
        <v>2019</v>
      </c>
      <c r="D124" s="34">
        <v>491.76578000000001</v>
      </c>
      <c r="E124" s="12">
        <v>25306.616999999998</v>
      </c>
    </row>
    <row r="125" spans="2:5" ht="20" customHeight="1" x14ac:dyDescent="0.35">
      <c r="B125" s="11" t="s">
        <v>418</v>
      </c>
      <c r="C125" s="25">
        <v>2020</v>
      </c>
      <c r="D125" s="34">
        <v>1659.9232</v>
      </c>
      <c r="E125" s="12">
        <v>10050.046</v>
      </c>
    </row>
    <row r="126" spans="2:5" ht="20" customHeight="1" x14ac:dyDescent="0.35">
      <c r="B126" s="11" t="s">
        <v>419</v>
      </c>
      <c r="C126" s="25">
        <v>2020</v>
      </c>
      <c r="D126" s="34">
        <v>1775.347</v>
      </c>
      <c r="E126" s="12">
        <v>28473.205000000002</v>
      </c>
    </row>
    <row r="127" spans="2:5" ht="20" customHeight="1" x14ac:dyDescent="0.35">
      <c r="B127" s="11" t="s">
        <v>420</v>
      </c>
      <c r="C127" s="25">
        <v>2014</v>
      </c>
      <c r="D127" s="34">
        <v>27.84496</v>
      </c>
      <c r="E127" s="12">
        <v>2067.7954</v>
      </c>
    </row>
    <row r="128" spans="2:5" ht="20" customHeight="1" x14ac:dyDescent="0.35">
      <c r="B128" s="11" t="s">
        <v>421</v>
      </c>
      <c r="C128" s="25">
        <v>2020</v>
      </c>
      <c r="D128" s="34">
        <v>846.24850000000004</v>
      </c>
      <c r="E128" s="12">
        <v>12407.79</v>
      </c>
    </row>
    <row r="129" spans="2:5" ht="20" customHeight="1" x14ac:dyDescent="0.35">
      <c r="B129" s="11" t="s">
        <v>422</v>
      </c>
      <c r="C129" s="25">
        <v>2020</v>
      </c>
      <c r="D129" s="34">
        <v>2442.5374000000002</v>
      </c>
      <c r="E129" s="12">
        <v>67668.289999999994</v>
      </c>
    </row>
    <row r="130" spans="2:5" ht="20" customHeight="1" x14ac:dyDescent="0.35">
      <c r="B130" s="11" t="s">
        <v>423</v>
      </c>
      <c r="C130" s="25">
        <v>2019</v>
      </c>
      <c r="D130" s="34">
        <v>4683.7655999999997</v>
      </c>
      <c r="E130" s="12">
        <v>47362.266000000003</v>
      </c>
    </row>
    <row r="131" spans="2:5" ht="20" customHeight="1" x14ac:dyDescent="0.35">
      <c r="B131" s="11" t="s">
        <v>424</v>
      </c>
      <c r="C131" s="25">
        <v>2019</v>
      </c>
      <c r="D131" s="34">
        <v>4821.2275</v>
      </c>
      <c r="E131" s="12">
        <v>62478.254000000001</v>
      </c>
    </row>
    <row r="132" spans="2:5" ht="20" customHeight="1" x14ac:dyDescent="0.35">
      <c r="B132" s="11" t="s">
        <v>425</v>
      </c>
      <c r="C132" s="25">
        <v>2020</v>
      </c>
      <c r="D132" s="34">
        <v>767.18690000000004</v>
      </c>
      <c r="E132" s="12">
        <v>21828.639999999999</v>
      </c>
    </row>
    <row r="133" spans="2:5" ht="20" customHeight="1" x14ac:dyDescent="0.35">
      <c r="B133" s="11" t="s">
        <v>426</v>
      </c>
      <c r="C133" s="25">
        <v>2020</v>
      </c>
      <c r="D133" s="34">
        <v>423.94195999999999</v>
      </c>
      <c r="E133" s="12">
        <v>7344.22</v>
      </c>
    </row>
    <row r="134" spans="2:5" ht="20" customHeight="1" x14ac:dyDescent="0.35">
      <c r="B134" s="11" t="s">
        <v>427</v>
      </c>
      <c r="C134" s="25">
        <v>2019</v>
      </c>
      <c r="D134" s="34">
        <v>756.69090000000006</v>
      </c>
      <c r="E134" s="12">
        <v>10252.004999999999</v>
      </c>
    </row>
    <row r="135" spans="2:5" ht="20" customHeight="1" x14ac:dyDescent="0.35">
      <c r="B135" s="11" t="s">
        <v>428</v>
      </c>
      <c r="C135" s="25">
        <v>2008</v>
      </c>
      <c r="D135" s="34">
        <v>41.716830000000002</v>
      </c>
      <c r="E135" s="12">
        <v>2746.4904999999999</v>
      </c>
    </row>
    <row r="136" spans="2:5" ht="20" customHeight="1" x14ac:dyDescent="0.35">
      <c r="B136" s="11" t="s">
        <v>429</v>
      </c>
      <c r="C136" s="25">
        <v>2012</v>
      </c>
      <c r="D136" s="34">
        <v>99.518500000000003</v>
      </c>
      <c r="E136" s="12">
        <v>2310.8071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FDDA-1D72-4E69-9B6C-1B892452AF03}">
  <dimension ref="B1:D113"/>
  <sheetViews>
    <sheetView zoomScaleNormal="100" workbookViewId="0"/>
  </sheetViews>
  <sheetFormatPr defaultColWidth="8.90625" defaultRowHeight="15" customHeight="1" x14ac:dyDescent="0.35"/>
  <cols>
    <col min="1" max="1" width="3.54296875" style="1" customWidth="1"/>
    <col min="2" max="4" width="15.6328125" style="1" customWidth="1"/>
    <col min="5" max="16384" width="8.90625" style="1"/>
  </cols>
  <sheetData>
    <row r="1" spans="2:4" ht="20" customHeight="1" x14ac:dyDescent="0.35"/>
    <row r="2" spans="2:4" s="2" customFormat="1" ht="20" customHeight="1" thickBot="1" x14ac:dyDescent="0.4">
      <c r="B2" s="23" t="s">
        <v>9</v>
      </c>
      <c r="C2" s="23" t="s">
        <v>433</v>
      </c>
      <c r="D2" s="23" t="s">
        <v>432</v>
      </c>
    </row>
    <row r="3" spans="2:4" ht="20" customHeight="1" thickTop="1" x14ac:dyDescent="0.35">
      <c r="B3" s="36">
        <v>1910</v>
      </c>
      <c r="C3" s="35">
        <v>7.4</v>
      </c>
      <c r="D3" s="33">
        <v>7.1972655999999997</v>
      </c>
    </row>
    <row r="4" spans="2:4" ht="20" customHeight="1" x14ac:dyDescent="0.35">
      <c r="B4" s="37">
        <v>1911</v>
      </c>
      <c r="C4" s="25">
        <v>8.6999999999999993</v>
      </c>
      <c r="D4" s="34">
        <v>7.2894531000000002</v>
      </c>
    </row>
    <row r="5" spans="2:4" ht="20" customHeight="1" x14ac:dyDescent="0.35">
      <c r="B5" s="37">
        <v>1912</v>
      </c>
      <c r="C5" s="25">
        <v>0.4</v>
      </c>
      <c r="D5" s="34">
        <v>8.0355468999999999</v>
      </c>
    </row>
    <row r="6" spans="2:4" ht="20" customHeight="1" x14ac:dyDescent="0.35">
      <c r="B6" s="37">
        <v>1913</v>
      </c>
      <c r="C6" s="25">
        <v>15.5</v>
      </c>
      <c r="D6" s="34">
        <v>8.7617188000000006</v>
      </c>
    </row>
    <row r="7" spans="2:4" ht="20" customHeight="1" x14ac:dyDescent="0.35">
      <c r="B7" s="37">
        <v>1914</v>
      </c>
      <c r="C7" s="25">
        <v>13.9</v>
      </c>
      <c r="D7" s="34">
        <v>8.1410155999999994</v>
      </c>
    </row>
    <row r="8" spans="2:4" ht="20" customHeight="1" x14ac:dyDescent="0.35">
      <c r="B8" s="37">
        <v>1915</v>
      </c>
      <c r="C8" s="25">
        <v>1.3</v>
      </c>
      <c r="D8" s="34">
        <v>6.5070313000000004</v>
      </c>
    </row>
    <row r="9" spans="2:4" ht="20" customHeight="1" x14ac:dyDescent="0.35">
      <c r="B9" s="37">
        <v>1916</v>
      </c>
      <c r="C9" s="25">
        <v>0.5</v>
      </c>
      <c r="D9" s="34">
        <v>6.0226563000000004</v>
      </c>
    </row>
    <row r="10" spans="2:4" ht="20" customHeight="1" x14ac:dyDescent="0.35">
      <c r="B10" s="37">
        <v>1917</v>
      </c>
      <c r="C10" s="25">
        <v>6.6</v>
      </c>
      <c r="D10" s="34">
        <v>7.6269530999999997</v>
      </c>
    </row>
    <row r="11" spans="2:4" ht="20" customHeight="1" x14ac:dyDescent="0.35">
      <c r="B11" s="37">
        <v>1918</v>
      </c>
      <c r="C11" s="25">
        <v>15.3</v>
      </c>
      <c r="D11" s="34">
        <v>9.5878905999999997</v>
      </c>
    </row>
    <row r="12" spans="2:4" ht="20" customHeight="1" x14ac:dyDescent="0.35">
      <c r="B12" s="37">
        <v>1919</v>
      </c>
      <c r="C12" s="25">
        <v>15.3</v>
      </c>
      <c r="D12" s="34">
        <v>9.9910156000000008</v>
      </c>
    </row>
    <row r="13" spans="2:4" ht="20" customHeight="1" x14ac:dyDescent="0.35">
      <c r="B13" s="37">
        <v>1920</v>
      </c>
      <c r="C13" s="25">
        <v>0</v>
      </c>
      <c r="D13" s="34">
        <v>8.9550780999999997</v>
      </c>
    </row>
    <row r="14" spans="2:4" ht="20" customHeight="1" x14ac:dyDescent="0.35">
      <c r="B14" s="37">
        <v>1921</v>
      </c>
      <c r="C14" s="25">
        <v>14.2</v>
      </c>
      <c r="D14" s="34">
        <v>7.5812499999999998</v>
      </c>
    </row>
    <row r="15" spans="2:4" ht="20" customHeight="1" x14ac:dyDescent="0.35">
      <c r="B15" s="37">
        <v>1922</v>
      </c>
      <c r="C15" s="25">
        <v>5.2</v>
      </c>
      <c r="D15" s="34">
        <v>6.5832031000000004</v>
      </c>
    </row>
    <row r="16" spans="2:4" ht="20" customHeight="1" x14ac:dyDescent="0.35">
      <c r="B16" s="37">
        <v>1923</v>
      </c>
      <c r="C16" s="25">
        <v>0.6</v>
      </c>
      <c r="D16" s="34">
        <v>6.4968750000000002</v>
      </c>
    </row>
    <row r="17" spans="2:4" ht="20" customHeight="1" x14ac:dyDescent="0.35">
      <c r="B17" s="37">
        <v>1924</v>
      </c>
      <c r="C17" s="25">
        <v>8.4</v>
      </c>
      <c r="D17" s="34">
        <v>7.2390625000000002</v>
      </c>
    </row>
    <row r="18" spans="2:4" ht="20" customHeight="1" x14ac:dyDescent="0.35">
      <c r="B18" s="37">
        <v>1925</v>
      </c>
      <c r="C18" s="25">
        <v>14.2</v>
      </c>
      <c r="D18" s="34">
        <v>7.4578125000000002</v>
      </c>
    </row>
    <row r="19" spans="2:4" ht="20" customHeight="1" x14ac:dyDescent="0.35">
      <c r="B19" s="37">
        <v>1926</v>
      </c>
      <c r="C19" s="25">
        <v>6</v>
      </c>
      <c r="D19" s="34">
        <v>6.1433593999999996</v>
      </c>
    </row>
    <row r="20" spans="2:4" ht="20" customHeight="1" x14ac:dyDescent="0.35">
      <c r="B20" s="37">
        <v>1927</v>
      </c>
      <c r="C20" s="25">
        <v>1.1000000000000001</v>
      </c>
      <c r="D20" s="34">
        <v>4.5437500000000002</v>
      </c>
    </row>
    <row r="21" spans="2:4" ht="20" customHeight="1" x14ac:dyDescent="0.35">
      <c r="B21" s="37">
        <v>1928</v>
      </c>
      <c r="C21" s="25">
        <v>0.4</v>
      </c>
      <c r="D21" s="34">
        <v>5.1835937999999997</v>
      </c>
    </row>
    <row r="22" spans="2:4" ht="20" customHeight="1" x14ac:dyDescent="0.35">
      <c r="B22" s="37">
        <v>1929</v>
      </c>
      <c r="C22" s="25">
        <v>2.2000000000000002</v>
      </c>
      <c r="D22" s="34">
        <v>8.9527344000000006</v>
      </c>
    </row>
    <row r="23" spans="2:4" ht="20" customHeight="1" x14ac:dyDescent="0.35">
      <c r="B23" s="37">
        <v>1930</v>
      </c>
      <c r="C23" s="25">
        <v>21.9</v>
      </c>
      <c r="D23" s="34">
        <v>13.937890599999999</v>
      </c>
    </row>
    <row r="24" spans="2:4" ht="20" customHeight="1" x14ac:dyDescent="0.35">
      <c r="B24" s="37">
        <v>1931</v>
      </c>
      <c r="C24" s="25">
        <v>25.6</v>
      </c>
      <c r="D24" s="34">
        <v>17.942968799999999</v>
      </c>
    </row>
    <row r="25" spans="2:4" ht="20" customHeight="1" x14ac:dyDescent="0.35">
      <c r="B25" s="37">
        <v>1932</v>
      </c>
      <c r="C25" s="25">
        <v>6.2</v>
      </c>
      <c r="D25" s="34">
        <v>20.989062499999999</v>
      </c>
    </row>
    <row r="26" spans="2:4" ht="20" customHeight="1" x14ac:dyDescent="0.35">
      <c r="B26" s="37">
        <v>1933</v>
      </c>
      <c r="C26" s="25">
        <v>29.7</v>
      </c>
      <c r="D26" s="34">
        <v>23.6882813</v>
      </c>
    </row>
    <row r="27" spans="2:4" ht="20" customHeight="1" x14ac:dyDescent="0.35">
      <c r="B27" s="37">
        <v>1934</v>
      </c>
      <c r="C27" s="25">
        <v>41.1</v>
      </c>
      <c r="D27" s="34">
        <v>25.3515625</v>
      </c>
    </row>
    <row r="28" spans="2:4" ht="20" customHeight="1" x14ac:dyDescent="0.35">
      <c r="B28" s="37">
        <v>1935</v>
      </c>
      <c r="C28" s="25">
        <v>1.5</v>
      </c>
      <c r="D28" s="34">
        <v>25.166796900000001</v>
      </c>
    </row>
    <row r="29" spans="2:4" ht="20" customHeight="1" x14ac:dyDescent="0.35">
      <c r="B29" s="37">
        <v>1936</v>
      </c>
      <c r="C29" s="25">
        <v>48.4</v>
      </c>
      <c r="D29" s="34">
        <v>22.758984399999999</v>
      </c>
    </row>
    <row r="30" spans="2:4" ht="20" customHeight="1" x14ac:dyDescent="0.35">
      <c r="B30" s="37">
        <v>1937</v>
      </c>
      <c r="C30" s="25">
        <v>13</v>
      </c>
      <c r="D30" s="34">
        <v>18.182812500000001</v>
      </c>
    </row>
    <row r="31" spans="2:4" ht="20" customHeight="1" x14ac:dyDescent="0.35">
      <c r="B31" s="37">
        <v>1938</v>
      </c>
      <c r="C31" s="25">
        <v>6.3</v>
      </c>
      <c r="D31" s="34">
        <v>13.1882813</v>
      </c>
    </row>
    <row r="32" spans="2:4" ht="20" customHeight="1" x14ac:dyDescent="0.35">
      <c r="B32" s="37">
        <v>1939</v>
      </c>
      <c r="C32" s="25">
        <v>4.5</v>
      </c>
      <c r="D32" s="34">
        <v>9.9523437999999995</v>
      </c>
    </row>
    <row r="33" spans="2:4" ht="20" customHeight="1" x14ac:dyDescent="0.35">
      <c r="B33" s="37">
        <v>1940</v>
      </c>
      <c r="C33" s="25">
        <v>19.3</v>
      </c>
      <c r="D33" s="34">
        <v>8.4527344000000006</v>
      </c>
    </row>
    <row r="34" spans="2:4" ht="20" customHeight="1" x14ac:dyDescent="0.35">
      <c r="B34" s="37">
        <v>1941</v>
      </c>
      <c r="C34" s="25">
        <v>0.7</v>
      </c>
      <c r="D34" s="34">
        <v>7.8222655999999997</v>
      </c>
    </row>
    <row r="35" spans="2:4" ht="20" customHeight="1" x14ac:dyDescent="0.35">
      <c r="B35" s="37">
        <v>1942</v>
      </c>
      <c r="C35" s="25">
        <v>0.9</v>
      </c>
      <c r="D35" s="34">
        <v>8.1078124999999996</v>
      </c>
    </row>
    <row r="36" spans="2:4" ht="20" customHeight="1" x14ac:dyDescent="0.35">
      <c r="B36" s="37">
        <v>1943</v>
      </c>
      <c r="C36" s="25">
        <v>19.7</v>
      </c>
      <c r="D36" s="34">
        <v>8.5699219000000006</v>
      </c>
    </row>
    <row r="37" spans="2:4" ht="20" customHeight="1" x14ac:dyDescent="0.35">
      <c r="B37" s="37">
        <v>1944</v>
      </c>
      <c r="C37" s="25">
        <v>10.1</v>
      </c>
      <c r="D37" s="34">
        <v>7.4925781000000002</v>
      </c>
    </row>
    <row r="38" spans="2:4" ht="20" customHeight="1" x14ac:dyDescent="0.35">
      <c r="B38" s="37">
        <v>1945</v>
      </c>
      <c r="C38" s="25">
        <v>0.5</v>
      </c>
      <c r="D38" s="34">
        <v>4.9363280999999999</v>
      </c>
    </row>
    <row r="39" spans="2:4" ht="20" customHeight="1" x14ac:dyDescent="0.35">
      <c r="B39" s="37">
        <v>1946</v>
      </c>
      <c r="C39" s="25">
        <v>0.7</v>
      </c>
      <c r="D39" s="34">
        <v>2.9781249999999999</v>
      </c>
    </row>
    <row r="40" spans="2:4" ht="20" customHeight="1" x14ac:dyDescent="0.35">
      <c r="B40" s="37">
        <v>1947</v>
      </c>
      <c r="C40" s="25">
        <v>0.8</v>
      </c>
      <c r="D40" s="34">
        <v>2.9585938000000001</v>
      </c>
    </row>
    <row r="41" spans="2:4" ht="20" customHeight="1" x14ac:dyDescent="0.35">
      <c r="B41" s="37">
        <v>1948</v>
      </c>
      <c r="C41" s="25">
        <v>3.8</v>
      </c>
      <c r="D41" s="34">
        <v>4.3105469000000003</v>
      </c>
    </row>
    <row r="42" spans="2:4" ht="20" customHeight="1" x14ac:dyDescent="0.35">
      <c r="B42" s="37">
        <v>1949</v>
      </c>
      <c r="C42" s="25">
        <v>11.6</v>
      </c>
      <c r="D42" s="34">
        <v>6.2316406000000004</v>
      </c>
    </row>
    <row r="43" spans="2:4" ht="20" customHeight="1" x14ac:dyDescent="0.35">
      <c r="B43" s="37">
        <v>1950</v>
      </c>
      <c r="C43" s="25">
        <v>0.1</v>
      </c>
      <c r="D43" s="34">
        <v>9.2578125</v>
      </c>
    </row>
    <row r="44" spans="2:4" ht="20" customHeight="1" x14ac:dyDescent="0.35">
      <c r="B44" s="37">
        <v>1951</v>
      </c>
      <c r="C44" s="25">
        <v>9.3000000000000007</v>
      </c>
      <c r="D44" s="34">
        <v>13.9941406</v>
      </c>
    </row>
    <row r="45" spans="2:4" ht="20" customHeight="1" x14ac:dyDescent="0.35">
      <c r="B45" s="37">
        <v>1952</v>
      </c>
      <c r="C45" s="25">
        <v>32.200000000000003</v>
      </c>
      <c r="D45" s="34">
        <v>18.890234400000001</v>
      </c>
    </row>
    <row r="46" spans="2:4" ht="20" customHeight="1" x14ac:dyDescent="0.35">
      <c r="B46" s="37">
        <v>1953</v>
      </c>
      <c r="C46" s="25">
        <v>18.399999999999999</v>
      </c>
      <c r="D46" s="34">
        <v>21.081250000000001</v>
      </c>
    </row>
    <row r="47" spans="2:4" ht="20" customHeight="1" x14ac:dyDescent="0.35">
      <c r="B47" s="37">
        <v>1954</v>
      </c>
      <c r="C47" s="25">
        <v>30.3</v>
      </c>
      <c r="D47" s="34">
        <v>19.2542969</v>
      </c>
    </row>
    <row r="48" spans="2:4" ht="20" customHeight="1" x14ac:dyDescent="0.35">
      <c r="B48" s="37">
        <v>1955</v>
      </c>
      <c r="C48" s="25">
        <v>9.1</v>
      </c>
      <c r="D48" s="34">
        <v>14.644531300000001</v>
      </c>
    </row>
    <row r="49" spans="2:4" ht="20" customHeight="1" x14ac:dyDescent="0.35">
      <c r="B49" s="37">
        <v>1956</v>
      </c>
      <c r="C49" s="25">
        <v>10.1</v>
      </c>
      <c r="D49" s="34">
        <v>9.8113281000000008</v>
      </c>
    </row>
    <row r="50" spans="2:4" ht="20" customHeight="1" x14ac:dyDescent="0.35">
      <c r="B50" s="37">
        <v>1957</v>
      </c>
      <c r="C50" s="25">
        <v>0.4</v>
      </c>
      <c r="D50" s="34">
        <v>6.9664063000000001</v>
      </c>
    </row>
    <row r="51" spans="2:4" ht="20" customHeight="1" x14ac:dyDescent="0.35">
      <c r="B51" s="37">
        <v>1958</v>
      </c>
      <c r="C51" s="25">
        <v>6</v>
      </c>
      <c r="D51" s="34">
        <v>6.8867187999999997</v>
      </c>
    </row>
    <row r="52" spans="2:4" ht="20" customHeight="1" x14ac:dyDescent="0.35">
      <c r="B52" s="37">
        <v>1959</v>
      </c>
      <c r="C52" s="25">
        <v>8.3000000000000007</v>
      </c>
      <c r="D52" s="34">
        <v>8.7121093999999992</v>
      </c>
    </row>
    <row r="53" spans="2:4" ht="20" customHeight="1" x14ac:dyDescent="0.35">
      <c r="B53" s="37">
        <v>1960</v>
      </c>
      <c r="C53" s="25">
        <v>10.5</v>
      </c>
      <c r="D53" s="34">
        <v>10.3855469</v>
      </c>
    </row>
    <row r="54" spans="2:4" ht="20" customHeight="1" x14ac:dyDescent="0.35">
      <c r="B54" s="37">
        <v>1961</v>
      </c>
      <c r="C54" s="25">
        <v>21.8</v>
      </c>
      <c r="D54" s="34">
        <v>9.8921875000000004</v>
      </c>
    </row>
    <row r="55" spans="2:4" ht="20" customHeight="1" x14ac:dyDescent="0.35">
      <c r="B55" s="37">
        <v>1962</v>
      </c>
      <c r="C55" s="25">
        <v>1.5</v>
      </c>
      <c r="D55" s="34">
        <v>7.0554687999999999</v>
      </c>
    </row>
    <row r="56" spans="2:4" ht="20" customHeight="1" x14ac:dyDescent="0.35">
      <c r="B56" s="37">
        <v>1963</v>
      </c>
      <c r="C56" s="25">
        <v>1.8</v>
      </c>
      <c r="D56" s="34">
        <v>3.7386718999999999</v>
      </c>
    </row>
    <row r="57" spans="2:4" ht="20" customHeight="1" x14ac:dyDescent="0.35">
      <c r="B57" s="37">
        <v>1964</v>
      </c>
      <c r="C57" s="25">
        <v>0.4</v>
      </c>
      <c r="D57" s="34">
        <v>1.7957031000000001</v>
      </c>
    </row>
    <row r="58" spans="2:4" ht="20" customHeight="1" x14ac:dyDescent="0.35">
      <c r="B58" s="37">
        <v>1965</v>
      </c>
      <c r="C58" s="25">
        <v>0</v>
      </c>
      <c r="D58" s="34">
        <v>1.5136719000000001</v>
      </c>
    </row>
    <row r="59" spans="2:4" ht="20" customHeight="1" x14ac:dyDescent="0.35">
      <c r="B59" s="37">
        <v>1966</v>
      </c>
      <c r="C59" s="25">
        <v>2</v>
      </c>
      <c r="D59" s="34">
        <v>2.0281250000000002</v>
      </c>
    </row>
    <row r="60" spans="2:4" ht="20" customHeight="1" x14ac:dyDescent="0.35">
      <c r="B60" s="37">
        <v>1967</v>
      </c>
      <c r="C60" s="25">
        <v>6</v>
      </c>
      <c r="D60" s="34">
        <v>2.4746093999999998</v>
      </c>
    </row>
    <row r="61" spans="2:4" ht="20" customHeight="1" x14ac:dyDescent="0.35">
      <c r="B61" s="37">
        <v>1968</v>
      </c>
      <c r="C61" s="25">
        <v>0</v>
      </c>
      <c r="D61" s="34">
        <v>2.7074218999999999</v>
      </c>
    </row>
    <row r="62" spans="2:4" ht="20" customHeight="1" x14ac:dyDescent="0.35">
      <c r="B62" s="37">
        <v>1969</v>
      </c>
      <c r="C62" s="25">
        <v>0.9</v>
      </c>
      <c r="D62" s="34">
        <v>2.9382812999999999</v>
      </c>
    </row>
    <row r="63" spans="2:4" ht="20" customHeight="1" x14ac:dyDescent="0.35">
      <c r="B63" s="37">
        <v>1970</v>
      </c>
      <c r="C63" s="25">
        <v>8.9</v>
      </c>
      <c r="D63" s="34">
        <v>2.9312499999999999</v>
      </c>
    </row>
    <row r="64" spans="2:4" ht="20" customHeight="1" x14ac:dyDescent="0.35">
      <c r="B64" s="37">
        <v>1971</v>
      </c>
      <c r="C64" s="25">
        <v>0.1</v>
      </c>
      <c r="D64" s="34">
        <v>2.34375</v>
      </c>
    </row>
    <row r="65" spans="2:4" ht="20" customHeight="1" x14ac:dyDescent="0.35">
      <c r="B65" s="37">
        <v>1972</v>
      </c>
      <c r="C65" s="25">
        <v>0.3</v>
      </c>
      <c r="D65" s="34">
        <v>1.5101563</v>
      </c>
    </row>
    <row r="66" spans="2:4" ht="20" customHeight="1" x14ac:dyDescent="0.35">
      <c r="B66" s="37">
        <v>1973</v>
      </c>
      <c r="C66" s="25">
        <v>1.6</v>
      </c>
      <c r="D66" s="34">
        <v>1.0828125</v>
      </c>
    </row>
    <row r="67" spans="2:4" ht="20" customHeight="1" x14ac:dyDescent="0.35">
      <c r="B67" s="37">
        <v>1974</v>
      </c>
      <c r="C67" s="25">
        <v>0.2</v>
      </c>
      <c r="D67" s="34">
        <v>1.3421875000000001</v>
      </c>
    </row>
    <row r="68" spans="2:4" ht="20" customHeight="1" x14ac:dyDescent="0.35">
      <c r="B68" s="37">
        <v>1975</v>
      </c>
      <c r="C68" s="25">
        <v>0.2</v>
      </c>
      <c r="D68" s="34">
        <v>2.0824218999999999</v>
      </c>
    </row>
    <row r="69" spans="2:4" ht="20" customHeight="1" x14ac:dyDescent="0.35">
      <c r="B69" s="37">
        <v>1976</v>
      </c>
      <c r="C69" s="25">
        <v>6.8</v>
      </c>
      <c r="D69" s="34">
        <v>2.8167968999999999</v>
      </c>
    </row>
    <row r="70" spans="2:4" ht="20" customHeight="1" x14ac:dyDescent="0.35">
      <c r="B70" s="37">
        <v>1977</v>
      </c>
      <c r="C70" s="25">
        <v>2.2999999999999998</v>
      </c>
      <c r="D70" s="34">
        <v>3.6042969</v>
      </c>
    </row>
    <row r="71" spans="2:4" ht="20" customHeight="1" x14ac:dyDescent="0.35">
      <c r="B71" s="37">
        <v>1978</v>
      </c>
      <c r="C71" s="25">
        <v>1.9</v>
      </c>
      <c r="D71" s="34">
        <v>5.5023438000000002</v>
      </c>
    </row>
    <row r="72" spans="2:4" ht="20" customHeight="1" x14ac:dyDescent="0.35">
      <c r="B72" s="37">
        <v>1979</v>
      </c>
      <c r="C72" s="25">
        <v>0.2</v>
      </c>
      <c r="D72" s="34">
        <v>8.7156249999999993</v>
      </c>
    </row>
    <row r="73" spans="2:4" ht="20" customHeight="1" x14ac:dyDescent="0.35">
      <c r="B73" s="37">
        <v>1980</v>
      </c>
      <c r="C73" s="25">
        <v>31.6</v>
      </c>
      <c r="D73" s="34">
        <v>11.122656299999999</v>
      </c>
    </row>
    <row r="74" spans="2:4" ht="20" customHeight="1" x14ac:dyDescent="0.35">
      <c r="B74" s="37">
        <v>1981</v>
      </c>
      <c r="C74" s="25">
        <v>7.3</v>
      </c>
      <c r="D74" s="34">
        <v>10.882421900000001</v>
      </c>
    </row>
    <row r="75" spans="2:4" ht="20" customHeight="1" x14ac:dyDescent="0.35">
      <c r="B75" s="37">
        <v>1982</v>
      </c>
      <c r="C75" s="25">
        <v>0.2</v>
      </c>
      <c r="D75" s="34">
        <v>8.9664062999999992</v>
      </c>
    </row>
    <row r="76" spans="2:4" ht="20" customHeight="1" x14ac:dyDescent="0.35">
      <c r="B76" s="37">
        <v>1983</v>
      </c>
      <c r="C76" s="25">
        <v>16.2</v>
      </c>
      <c r="D76" s="34">
        <v>7.0847655999999999</v>
      </c>
    </row>
    <row r="77" spans="2:4" ht="20" customHeight="1" x14ac:dyDescent="0.35">
      <c r="B77" s="37">
        <v>1984</v>
      </c>
      <c r="C77" s="25">
        <v>1.8</v>
      </c>
      <c r="D77" s="34">
        <v>5.6468749999999996</v>
      </c>
    </row>
    <row r="78" spans="2:4" ht="20" customHeight="1" x14ac:dyDescent="0.35">
      <c r="B78" s="37">
        <v>1985</v>
      </c>
      <c r="C78" s="25">
        <v>3</v>
      </c>
      <c r="D78" s="34">
        <v>5.2421875</v>
      </c>
    </row>
    <row r="79" spans="2:4" ht="20" customHeight="1" x14ac:dyDescent="0.35">
      <c r="B79" s="37">
        <v>1986</v>
      </c>
      <c r="C79" s="25">
        <v>2.7</v>
      </c>
      <c r="D79" s="34">
        <v>7.0628906000000002</v>
      </c>
    </row>
    <row r="80" spans="2:4" ht="20" customHeight="1" x14ac:dyDescent="0.35">
      <c r="B80" s="37">
        <v>1987</v>
      </c>
      <c r="C80" s="25">
        <v>4.7</v>
      </c>
      <c r="D80" s="34">
        <v>10.310156299999999</v>
      </c>
    </row>
    <row r="81" spans="2:4" ht="20" customHeight="1" x14ac:dyDescent="0.35">
      <c r="B81" s="37">
        <v>1988</v>
      </c>
      <c r="C81" s="25">
        <v>35.6</v>
      </c>
      <c r="D81" s="34">
        <v>11.741015600000001</v>
      </c>
    </row>
    <row r="82" spans="2:4" ht="20" customHeight="1" x14ac:dyDescent="0.35">
      <c r="B82" s="37">
        <v>1989</v>
      </c>
      <c r="C82" s="25">
        <v>1.1000000000000001</v>
      </c>
      <c r="D82" s="34">
        <v>9.5988281000000004</v>
      </c>
    </row>
    <row r="83" spans="2:4" ht="20" customHeight="1" x14ac:dyDescent="0.35">
      <c r="B83" s="37">
        <v>1990</v>
      </c>
      <c r="C83" s="25">
        <v>2.1</v>
      </c>
      <c r="D83" s="34">
        <v>6.0441406000000004</v>
      </c>
    </row>
    <row r="84" spans="2:4" ht="20" customHeight="1" x14ac:dyDescent="0.35">
      <c r="B84" s="37">
        <v>1991</v>
      </c>
      <c r="C84" s="25">
        <v>3.4</v>
      </c>
      <c r="D84" s="34">
        <v>4.3558593999999999</v>
      </c>
    </row>
    <row r="85" spans="2:4" ht="20" customHeight="1" x14ac:dyDescent="0.35">
      <c r="B85" s="37">
        <v>1992</v>
      </c>
      <c r="C85" s="25">
        <v>1.5</v>
      </c>
      <c r="D85" s="34">
        <v>5.6472655999999999</v>
      </c>
    </row>
    <row r="86" spans="2:4" ht="20" customHeight="1" x14ac:dyDescent="0.35">
      <c r="B86" s="37">
        <v>1993</v>
      </c>
      <c r="C86" s="25">
        <v>5.7</v>
      </c>
      <c r="D86" s="34">
        <v>8.6335937999999999</v>
      </c>
    </row>
    <row r="87" spans="2:4" ht="20" customHeight="1" x14ac:dyDescent="0.35">
      <c r="B87" s="37">
        <v>1994</v>
      </c>
      <c r="C87" s="25">
        <v>23.6</v>
      </c>
      <c r="D87" s="34">
        <v>10.937109400000001</v>
      </c>
    </row>
    <row r="88" spans="2:4" ht="20" customHeight="1" x14ac:dyDescent="0.35">
      <c r="B88" s="37">
        <v>1995</v>
      </c>
      <c r="C88" s="25">
        <v>6.8</v>
      </c>
      <c r="D88" s="34">
        <v>11.0886719</v>
      </c>
    </row>
    <row r="89" spans="2:4" ht="20" customHeight="1" x14ac:dyDescent="0.35">
      <c r="B89" s="37">
        <v>1996</v>
      </c>
      <c r="C89" s="25">
        <v>12.7</v>
      </c>
      <c r="D89" s="34">
        <v>9.9097656000000001</v>
      </c>
    </row>
    <row r="90" spans="2:4" ht="20" customHeight="1" x14ac:dyDescent="0.35">
      <c r="B90" s="37">
        <v>1997</v>
      </c>
      <c r="C90" s="25">
        <v>0.5</v>
      </c>
      <c r="D90" s="34">
        <v>9.2160156000000004</v>
      </c>
    </row>
    <row r="91" spans="2:4" ht="20" customHeight="1" x14ac:dyDescent="0.35">
      <c r="B91" s="37">
        <v>1998</v>
      </c>
      <c r="C91" s="25">
        <v>17</v>
      </c>
      <c r="D91" s="34">
        <v>9.7316406000000004</v>
      </c>
    </row>
    <row r="92" spans="2:4" ht="20" customHeight="1" x14ac:dyDescent="0.35">
      <c r="B92" s="37">
        <v>1999</v>
      </c>
      <c r="C92" s="25">
        <v>4.9000000000000004</v>
      </c>
      <c r="D92" s="34">
        <v>11.258203099999999</v>
      </c>
    </row>
    <row r="93" spans="2:4" ht="20" customHeight="1" x14ac:dyDescent="0.35">
      <c r="B93" s="37">
        <v>2000</v>
      </c>
      <c r="C93" s="25">
        <v>16</v>
      </c>
      <c r="D93" s="34">
        <v>13.812109400000001</v>
      </c>
    </row>
    <row r="94" spans="2:4" ht="20" customHeight="1" x14ac:dyDescent="0.35">
      <c r="B94" s="37">
        <v>2001</v>
      </c>
      <c r="C94" s="25">
        <v>11</v>
      </c>
      <c r="D94" s="34">
        <v>16.9617188</v>
      </c>
    </row>
    <row r="95" spans="2:4" ht="20" customHeight="1" x14ac:dyDescent="0.35">
      <c r="B95" s="37">
        <v>2002</v>
      </c>
      <c r="C95" s="25">
        <v>29.3</v>
      </c>
      <c r="D95" s="34">
        <v>18.771484399999999</v>
      </c>
    </row>
    <row r="96" spans="2:4" ht="20" customHeight="1" x14ac:dyDescent="0.35">
      <c r="B96" s="37">
        <v>2003</v>
      </c>
      <c r="C96" s="25">
        <v>26.3</v>
      </c>
      <c r="D96" s="34">
        <v>17.869531299999998</v>
      </c>
    </row>
    <row r="97" spans="2:4" ht="20" customHeight="1" x14ac:dyDescent="0.35">
      <c r="B97" s="37">
        <v>2004</v>
      </c>
      <c r="C97" s="25">
        <v>2</v>
      </c>
      <c r="D97" s="34">
        <v>16.3238281</v>
      </c>
    </row>
    <row r="98" spans="2:4" ht="20" customHeight="1" x14ac:dyDescent="0.35">
      <c r="B98" s="37">
        <v>2005</v>
      </c>
      <c r="C98" s="25">
        <v>9.3000000000000007</v>
      </c>
      <c r="D98" s="34">
        <v>17.133984399999999</v>
      </c>
    </row>
    <row r="99" spans="2:4" ht="20" customHeight="1" x14ac:dyDescent="0.35">
      <c r="B99" s="37">
        <v>2006</v>
      </c>
      <c r="C99" s="25">
        <v>31.1</v>
      </c>
      <c r="D99" s="34">
        <v>19.095312499999999</v>
      </c>
    </row>
    <row r="100" spans="2:4" ht="20" customHeight="1" x14ac:dyDescent="0.35">
      <c r="B100" s="37">
        <v>2007</v>
      </c>
      <c r="C100" s="25">
        <v>30.7</v>
      </c>
      <c r="D100" s="34">
        <v>18.455078100000001</v>
      </c>
    </row>
    <row r="101" spans="2:4" ht="20" customHeight="1" x14ac:dyDescent="0.35">
      <c r="B101" s="37">
        <v>2008</v>
      </c>
      <c r="C101" s="25">
        <v>4.5</v>
      </c>
      <c r="D101" s="34">
        <v>15.5886719</v>
      </c>
    </row>
    <row r="102" spans="2:4" ht="20" customHeight="1" x14ac:dyDescent="0.35">
      <c r="B102" s="37">
        <v>2009</v>
      </c>
      <c r="C102" s="25">
        <v>4.3</v>
      </c>
      <c r="D102" s="34">
        <v>15.438671899999999</v>
      </c>
    </row>
    <row r="103" spans="2:4" ht="20" customHeight="1" x14ac:dyDescent="0.35">
      <c r="B103" s="37">
        <v>2010</v>
      </c>
      <c r="C103" s="25">
        <v>15.3</v>
      </c>
      <c r="D103" s="34">
        <v>20.473437499999999</v>
      </c>
    </row>
    <row r="104" spans="2:4" ht="20" customHeight="1" x14ac:dyDescent="0.35">
      <c r="B104" s="37">
        <v>2011</v>
      </c>
      <c r="C104" s="25">
        <v>36.4</v>
      </c>
      <c r="D104" s="34">
        <v>26.470703100000001</v>
      </c>
    </row>
    <row r="105" spans="2:4" ht="20" customHeight="1" x14ac:dyDescent="0.35">
      <c r="B105" s="37">
        <v>2012</v>
      </c>
      <c r="C105" s="25">
        <v>48.9</v>
      </c>
      <c r="D105" s="34">
        <v>27.210156300000001</v>
      </c>
    </row>
    <row r="106" spans="2:4" ht="20" customHeight="1" x14ac:dyDescent="0.35">
      <c r="B106" s="37">
        <v>2013</v>
      </c>
      <c r="C106" s="25">
        <v>14.4</v>
      </c>
      <c r="D106" s="34">
        <v>22.204296899999999</v>
      </c>
    </row>
    <row r="107" spans="2:4" ht="20" customHeight="1" x14ac:dyDescent="0.35">
      <c r="B107" s="37">
        <v>2014</v>
      </c>
      <c r="C107" s="25">
        <v>3.9</v>
      </c>
      <c r="D107" s="34">
        <v>17.2351563</v>
      </c>
    </row>
    <row r="108" spans="2:4" ht="20" customHeight="1" x14ac:dyDescent="0.35">
      <c r="B108" s="37">
        <v>2015</v>
      </c>
      <c r="C108" s="25">
        <v>11.8</v>
      </c>
      <c r="D108" s="34">
        <v>17.001171899999999</v>
      </c>
    </row>
    <row r="109" spans="2:4" ht="20" customHeight="1" x14ac:dyDescent="0.35">
      <c r="B109" s="37">
        <v>2016</v>
      </c>
      <c r="C109" s="25">
        <v>27.1</v>
      </c>
      <c r="D109" s="34">
        <v>20.155468800000001</v>
      </c>
    </row>
    <row r="110" spans="2:4" ht="20" customHeight="1" x14ac:dyDescent="0.35">
      <c r="B110" s="37">
        <v>2017</v>
      </c>
      <c r="C110" s="25">
        <v>26.4</v>
      </c>
      <c r="D110" s="34">
        <v>22.671484400000001</v>
      </c>
    </row>
    <row r="111" spans="2:4" ht="20" customHeight="1" x14ac:dyDescent="0.35">
      <c r="B111" s="37">
        <v>2018</v>
      </c>
      <c r="C111" s="25">
        <v>26.3</v>
      </c>
      <c r="D111" s="34">
        <v>23.495312500000001</v>
      </c>
    </row>
    <row r="112" spans="2:4" ht="20" customHeight="1" x14ac:dyDescent="0.35">
      <c r="B112" s="37">
        <v>2019</v>
      </c>
      <c r="C112" s="25">
        <v>9.9</v>
      </c>
      <c r="D112" s="34">
        <v>24.846484400000001</v>
      </c>
    </row>
    <row r="113" spans="2:4" ht="20" customHeight="1" x14ac:dyDescent="0.35">
      <c r="B113" s="37">
        <v>2020</v>
      </c>
      <c r="C113" s="25">
        <v>34.700000000000003</v>
      </c>
      <c r="D113" s="34">
        <v>28.067187499999999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p 5 8 V / 2 J y o K k A A A A 9 w A A A B I A H A B D b 2 5 m a W c v U G F j a 2 F n Z S 5 4 b W w g o h g A K K A U A A A A A A A A A A A A A A A A A A A A A A A A A A A A h Y + 9 D o I w H M R f h X S n X z o Y U s r g K o k J 0 b g 2 p U I j / D G 0 W N 7 N w U f y F c Q o 6 u Z w w 9 3 9 h r v 7 9 S a y s W 2 i i + m d 7 S B F D F M U G d B d a a F K 0 e C P 8 Q p l U m y V P q n K R B M M L h l d m a L a + 3 N C S A g B h w X u + o p w S h k 5 5 J t C 1 6 Z V 6 A P b / 3 B s w X k F 2 i A p 9 q 8 x k m P G J 7 E l x 1 S Q O R W 5 h S / B p 8 H P 9 i c U 6 6 H x Q 2 + k g X h X C D J b Q d 4 n 5 A N Q S w M E F A A C A A g A S p 5 8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q e f F c o i k e 4 D g A A A B E A A A A T A B w A R m 9 y b X V s Y X M v U 2 V j d G l v b j E u b S C i G A A o o B Q A A A A A A A A A A A A A A A A A A A A A A A A A A A A r T k 0 u y c z P U w i G 0 I b W A F B L A Q I t A B Q A A g A I A E q e f F f 9 i c q C p A A A A P c A A A A S A A A A A A A A A A A A A A A A A A A A A A B D b 2 5 m a W c v U G F j a 2 F n Z S 5 4 b W x Q S w E C L Q A U A A I A C A B K n n x X D 8 r p q 6 Q A A A D p A A A A E w A A A A A A A A A A A A A A A A D w A A A A W 0 N v b n R l b n R f V H l w Z X N d L n h t b F B L A Q I t A B Q A A g A I A E q e f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c L S t 8 M x Q Y 1 N 5 g U e h f y c A A A A A A I A A A A A A B B m A A A A A Q A A I A A A A J e F s T f o B 8 X Z k y Q j 7 I r s d S r o J N a Q a i 3 y d k Z 3 u d 2 O z W i H A A A A A A 6 A A A A A A g A A I A A A A J 9 G U D z 0 t f 4 z D s 7 4 + a Q e b C O i 4 U X V T s 8 I G D m t 5 G L 2 q v Q K U A A A A C z + 3 r 9 0 r x w i w L Q p m o 5 Z L p B u B W e e a 3 X 2 7 g Y a j + O G Q V R L a I Y o Z p x v S X O g U h G N s F W k A 3 O N f K W N Q y Z L F J b D D K T h B t U r 0 G G / 0 c 6 P I F h U j M 7 7 8 5 Z m Q A A A A J 5 E d F W p m l j A Y s S Q F r 1 C 6 / / u U A f 8 L P A S w y r n 4 G k i 8 Y H j / F T m a j x F A p s g g r 8 C m E J L Q R n k s e j t 2 S f / 7 / / G j s m s H q I = < / D a t a M a s h u p > 
</file>

<file path=customXml/itemProps1.xml><?xml version="1.0" encoding="utf-8"?>
<ds:datastoreItem xmlns:ds="http://schemas.openxmlformats.org/officeDocument/2006/customXml" ds:itemID="{D7A412EB-0953-4879-A732-C5E3053DFB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P01</vt:lpstr>
      <vt:lpstr>P02</vt:lpstr>
      <vt:lpstr>P03-1</vt:lpstr>
      <vt:lpstr>P03-2</vt:lpstr>
      <vt:lpstr>P03-3</vt:lpstr>
      <vt:lpstr>P04-1</vt:lpstr>
      <vt:lpstr>P04-2</vt:lpstr>
      <vt:lpstr>P05-1</vt:lpstr>
      <vt:lpstr>P05-2</vt:lpstr>
      <vt:lpstr>P06</vt:lpstr>
      <vt:lpstr>P07</vt:lpstr>
      <vt:lpstr>P08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2023-08-21T19:23:45Z</dcterms:created>
  <dcterms:modified xsi:type="dcterms:W3CDTF">2023-12-11T01:54:02Z</dcterms:modified>
</cp:coreProperties>
</file>