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an\Dropbox\Teaching\Monmouth College\[BUSI201] Business Data Analysis\BUSI201-Quiz\"/>
    </mc:Choice>
  </mc:AlternateContent>
  <xr:revisionPtr revIDLastSave="0" documentId="13_ncr:1_{ED6D45A2-0514-4305-933E-DF77EA69EF66}" xr6:coauthVersionLast="47" xr6:coauthVersionMax="47" xr10:uidLastSave="{00000000-0000-0000-0000-000000000000}"/>
  <bookViews>
    <workbookView xWindow="-28920" yWindow="-120" windowWidth="29040" windowHeight="15720" xr2:uid="{5DB8FA3A-2BB8-48BB-B48E-81E6580A7CFB}"/>
  </bookViews>
  <sheets>
    <sheet name="Expenses" sheetId="11" r:id="rId1"/>
    <sheet name="Employee" sheetId="9" r:id="rId2"/>
    <sheet name="Sales" sheetId="8" r:id="rId3"/>
    <sheet name="Inventory" sheetId="10" r:id="rId4"/>
  </sheets>
  <definedNames>
    <definedName name="_xlnm._FilterDatabase" localSheetId="2" hidden="1">Sales!$I$4:$L$4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1" l="1"/>
  <c r="G11" i="11"/>
  <c r="G12" i="11"/>
  <c r="G13" i="11"/>
  <c r="G14" i="11"/>
  <c r="G15" i="11"/>
  <c r="G16" i="11"/>
  <c r="H16" i="11" s="1"/>
  <c r="G17" i="11"/>
  <c r="H17" i="11" s="1"/>
  <c r="G18" i="11"/>
  <c r="G19" i="11"/>
  <c r="G20" i="11"/>
  <c r="G21" i="11"/>
  <c r="G22" i="11"/>
  <c r="G23" i="11"/>
  <c r="G24" i="11"/>
  <c r="G25" i="11"/>
  <c r="H25" i="11" s="1"/>
  <c r="G26" i="11"/>
  <c r="G27" i="11"/>
  <c r="G28" i="11"/>
  <c r="G29" i="11"/>
  <c r="G30" i="11"/>
  <c r="G31" i="11"/>
  <c r="G32" i="11"/>
  <c r="G33" i="11"/>
  <c r="H33" i="11" s="1"/>
  <c r="G34" i="11"/>
  <c r="G35" i="11"/>
  <c r="G36" i="11"/>
  <c r="G37" i="11"/>
  <c r="G38" i="11"/>
  <c r="G39" i="11"/>
  <c r="G40" i="11"/>
  <c r="H40" i="11" s="1"/>
  <c r="G41" i="11"/>
  <c r="H41" i="11" s="1"/>
  <c r="G42" i="11"/>
  <c r="G43" i="11"/>
  <c r="G44" i="11"/>
  <c r="G45" i="11"/>
  <c r="G46" i="11"/>
  <c r="G47" i="11"/>
  <c r="G48" i="11"/>
  <c r="H48" i="11" s="1"/>
  <c r="G9" i="11"/>
  <c r="H9" i="11" s="1"/>
  <c r="M9" i="10"/>
  <c r="M8" i="10"/>
  <c r="M7" i="10"/>
  <c r="M6" i="10"/>
  <c r="M5" i="10"/>
  <c r="L9" i="10"/>
  <c r="L8" i="10"/>
  <c r="L7" i="10"/>
  <c r="L6" i="10"/>
  <c r="L5" i="10"/>
  <c r="K9" i="10"/>
  <c r="K8" i="10"/>
  <c r="K7" i="10"/>
  <c r="K6" i="10"/>
  <c r="K5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" i="10"/>
  <c r="H5" i="10"/>
  <c r="L40" i="8"/>
  <c r="L39" i="8"/>
  <c r="L38" i="8"/>
  <c r="L37" i="8"/>
  <c r="L36" i="8"/>
  <c r="L35" i="8"/>
  <c r="L34" i="8"/>
  <c r="L33" i="8"/>
  <c r="L32" i="8"/>
  <c r="L31" i="8"/>
  <c r="J40" i="8"/>
  <c r="J39" i="8"/>
  <c r="J38" i="8"/>
  <c r="J37" i="8"/>
  <c r="J36" i="8"/>
  <c r="J35" i="8"/>
  <c r="J34" i="8"/>
  <c r="J33" i="8"/>
  <c r="J32" i="8"/>
  <c r="J31" i="8"/>
  <c r="L28" i="8"/>
  <c r="L27" i="8"/>
  <c r="L26" i="8"/>
  <c r="L25" i="8"/>
  <c r="L24" i="8"/>
  <c r="L23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5" i="8"/>
  <c r="K24" i="8"/>
  <c r="K25" i="8"/>
  <c r="K26" i="8"/>
  <c r="K27" i="8"/>
  <c r="K28" i="8"/>
  <c r="K23" i="8"/>
  <c r="J28" i="8"/>
  <c r="J27" i="8"/>
  <c r="J26" i="8"/>
  <c r="J25" i="8"/>
  <c r="J24" i="8"/>
  <c r="J23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6" i="8"/>
  <c r="K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5" i="8"/>
  <c r="C6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9" i="11"/>
  <c r="H10" i="11"/>
  <c r="H11" i="11"/>
  <c r="H12" i="11"/>
  <c r="H13" i="11"/>
  <c r="H14" i="11"/>
  <c r="H15" i="11"/>
  <c r="H18" i="11"/>
  <c r="H19" i="11"/>
  <c r="H20" i="11"/>
  <c r="H21" i="11"/>
  <c r="H22" i="11"/>
  <c r="H23" i="11"/>
  <c r="H24" i="11"/>
  <c r="H26" i="11"/>
  <c r="H27" i="11"/>
  <c r="H28" i="11"/>
  <c r="H29" i="11"/>
  <c r="H30" i="11"/>
  <c r="H31" i="11"/>
  <c r="H32" i="11"/>
  <c r="H34" i="11"/>
  <c r="H35" i="11"/>
  <c r="H36" i="11"/>
  <c r="H37" i="11"/>
  <c r="H38" i="11"/>
  <c r="H39" i="11"/>
  <c r="H42" i="11"/>
  <c r="H43" i="11"/>
  <c r="H44" i="11"/>
  <c r="H45" i="11"/>
  <c r="H46" i="11"/>
  <c r="H47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9" i="11"/>
  <c r="C5" i="11" l="1"/>
</calcChain>
</file>

<file path=xl/sharedStrings.xml><?xml version="1.0" encoding="utf-8"?>
<sst xmlns="http://schemas.openxmlformats.org/spreadsheetml/2006/main" count="858" uniqueCount="539">
  <si>
    <t>Date</t>
  </si>
  <si>
    <t>Product</t>
  </si>
  <si>
    <t>Shirt</t>
  </si>
  <si>
    <t>Shoes</t>
  </si>
  <si>
    <t>Jeans</t>
  </si>
  <si>
    <t>Sweater</t>
  </si>
  <si>
    <t>Hat</t>
  </si>
  <si>
    <t>Dress</t>
  </si>
  <si>
    <t>Jacket</t>
  </si>
  <si>
    <t>Socks</t>
  </si>
  <si>
    <t>Scarf</t>
  </si>
  <si>
    <t>Sunglasses</t>
  </si>
  <si>
    <t>T-shirt</t>
  </si>
  <si>
    <t>Skirt</t>
  </si>
  <si>
    <t>Backpack</t>
  </si>
  <si>
    <t>Umbrella</t>
  </si>
  <si>
    <t>Gloves</t>
  </si>
  <si>
    <t>Boots</t>
  </si>
  <si>
    <t>Employee D</t>
  </si>
  <si>
    <t>Employee F</t>
  </si>
  <si>
    <t>Employee A</t>
  </si>
  <si>
    <t>Employee B</t>
  </si>
  <si>
    <t>Employee C</t>
  </si>
  <si>
    <t>Employee E</t>
  </si>
  <si>
    <t>Total Sales</t>
  </si>
  <si>
    <t>Employee</t>
  </si>
  <si>
    <t>Sales</t>
  </si>
  <si>
    <t>Amount</t>
  </si>
  <si>
    <t>Top Rank</t>
  </si>
  <si>
    <t>Bottom Rank</t>
  </si>
  <si>
    <t>Quantity</t>
  </si>
  <si>
    <t>Unit Price</t>
  </si>
  <si>
    <t># of Sales</t>
  </si>
  <si>
    <t>Sales ($)</t>
  </si>
  <si>
    <t>Total Quantity</t>
  </si>
  <si>
    <t>Employee Name</t>
  </si>
  <si>
    <t>Department</t>
  </si>
  <si>
    <t>Corporate Email</t>
  </si>
  <si>
    <t>Office Phone</t>
  </si>
  <si>
    <t>John Smith</t>
  </si>
  <si>
    <t>Sarah Johnson</t>
  </si>
  <si>
    <t>Marketing</t>
  </si>
  <si>
    <t>Michael Davis</t>
  </si>
  <si>
    <t>IT</t>
  </si>
  <si>
    <t>Emily Wilson</t>
  </si>
  <si>
    <t>HR</t>
  </si>
  <si>
    <t>David Lee</t>
  </si>
  <si>
    <t>Finance</t>
  </si>
  <si>
    <t>Laura Garcia</t>
  </si>
  <si>
    <t>Operations</t>
  </si>
  <si>
    <t>Robert Patel</t>
  </si>
  <si>
    <t>Jennifer Brown</t>
  </si>
  <si>
    <t>Thomas Clark</t>
  </si>
  <si>
    <t>Melissa Turner</t>
  </si>
  <si>
    <t>Daniel Miller</t>
  </si>
  <si>
    <t>Sophia Wilson</t>
  </si>
  <si>
    <t>Kevin Adams</t>
  </si>
  <si>
    <t>Rachel White</t>
  </si>
  <si>
    <t>Richard Harris</t>
  </si>
  <si>
    <t>Amanda Hall</t>
  </si>
  <si>
    <t>Brian Turner</t>
  </si>
  <si>
    <t>Lisa Jackson</t>
  </si>
  <si>
    <t>Jessica Martinez</t>
  </si>
  <si>
    <t>Samuel King</t>
  </si>
  <si>
    <t>Maria Rodriguez</t>
  </si>
  <si>
    <t>Eric Scott</t>
  </si>
  <si>
    <t>Michelle Wood</t>
  </si>
  <si>
    <t>Joshua Evans</t>
  </si>
  <si>
    <t>Olivia Baker</t>
  </si>
  <si>
    <t>Andrew Murphy</t>
  </si>
  <si>
    <t>Natalie Young</t>
  </si>
  <si>
    <t>Benjamin Wright</t>
  </si>
  <si>
    <t>Kimberly Adams</t>
  </si>
  <si>
    <t>Christopher Green</t>
  </si>
  <si>
    <t>Ashley Martin</t>
  </si>
  <si>
    <t>Daniel Hill</t>
  </si>
  <si>
    <t>Sarah Wilson</t>
  </si>
  <si>
    <t>James Baker</t>
  </si>
  <si>
    <t>Lauren Moore</t>
  </si>
  <si>
    <t>Matthew Garcia</t>
  </si>
  <si>
    <t>Megan Roberts</t>
  </si>
  <si>
    <t>Nicholas Adams</t>
  </si>
  <si>
    <t>Victoria Nguyen</t>
  </si>
  <si>
    <t>Patrick Clark</t>
  </si>
  <si>
    <t>Amanda Martinez</t>
  </si>
  <si>
    <t>Christopher Taylor</t>
  </si>
  <si>
    <t>Emily Hernandez</t>
  </si>
  <si>
    <t>Joseph Rodriguez</t>
  </si>
  <si>
    <t>Maria Smith</t>
  </si>
  <si>
    <t>William Lee</t>
  </si>
  <si>
    <t>Sophia Johnson</t>
  </si>
  <si>
    <t>Benjamin Scott</t>
  </si>
  <si>
    <t>(312) 729-7897</t>
  </si>
  <si>
    <t>john.smith@firm.com</t>
  </si>
  <si>
    <t>sarah.j@firm.com</t>
  </si>
  <si>
    <t>michael.davis@firm.com</t>
  </si>
  <si>
    <t>emily.wilson@firm.com</t>
  </si>
  <si>
    <t>david.lee@firm.com</t>
  </si>
  <si>
    <t>laura.garcia@firm.com</t>
  </si>
  <si>
    <t>robert.p@firm.com</t>
  </si>
  <si>
    <t>jennifer.b@firm.com</t>
  </si>
  <si>
    <t>thomas.c@firm.com</t>
  </si>
  <si>
    <t>melissa.t@firm.com</t>
  </si>
  <si>
    <t>daniel.m@firm.com</t>
  </si>
  <si>
    <t>sophia.w@firm.com</t>
  </si>
  <si>
    <t>kevin.a@firm.com</t>
  </si>
  <si>
    <t>rachel.w@firm.com</t>
  </si>
  <si>
    <t>richard.h@firm.com</t>
  </si>
  <si>
    <t>amanda.h@firm.com</t>
  </si>
  <si>
    <t>brian.t@firm.com</t>
  </si>
  <si>
    <t>lisa.j@firm.com</t>
  </si>
  <si>
    <t>jessica.m@firm.com</t>
  </si>
  <si>
    <t>samuel.k@firm.com</t>
  </si>
  <si>
    <t>maria.r@firm.com</t>
  </si>
  <si>
    <t>eric.s@firm.com</t>
  </si>
  <si>
    <t>michelle.w@firm.com</t>
  </si>
  <si>
    <t>joshua.e@firm.com</t>
  </si>
  <si>
    <t>olivia.b@firm.com</t>
  </si>
  <si>
    <t>andrew.m@firm.com</t>
  </si>
  <si>
    <t>natalie.y@firm.com</t>
  </si>
  <si>
    <t>benjamin.w@firm.com</t>
  </si>
  <si>
    <t>kimberly.a@firm.com</t>
  </si>
  <si>
    <t>christopher.g@firm.com</t>
  </si>
  <si>
    <t>ashley.m@firm.com</t>
  </si>
  <si>
    <t>daniel.h@firm.com</t>
  </si>
  <si>
    <t>sarah.w@firm.com</t>
  </si>
  <si>
    <t>james.b@firm.com</t>
  </si>
  <si>
    <t>lauren.m@firm.com</t>
  </si>
  <si>
    <t>matthew.g@firm.com</t>
  </si>
  <si>
    <t>megan.r@firm.com</t>
  </si>
  <si>
    <t>nicholas.a@firm.com</t>
  </si>
  <si>
    <t>victoria.n@firm.com</t>
  </si>
  <si>
    <t>patrick.c@firm.com</t>
  </si>
  <si>
    <t>amanda.m@firm.com</t>
  </si>
  <si>
    <t>christopher.t@firm.com</t>
  </si>
  <si>
    <t>emily.h@firm.com</t>
  </si>
  <si>
    <t>joseph.r@firm.com</t>
  </si>
  <si>
    <t>maria.smith@firm.com</t>
  </si>
  <si>
    <t>william.lee@firm.com</t>
  </si>
  <si>
    <t>sophia.j@firm.com</t>
  </si>
  <si>
    <t>benjamin.scott@firm.com</t>
  </si>
  <si>
    <t>Office</t>
  </si>
  <si>
    <t>West 104</t>
  </si>
  <si>
    <t>East 104</t>
  </si>
  <si>
    <t>East 103</t>
  </si>
  <si>
    <t>West 100</t>
  </si>
  <si>
    <t>East 101</t>
  </si>
  <si>
    <t>West 107</t>
  </si>
  <si>
    <t>West 209</t>
  </si>
  <si>
    <t>East 207</t>
  </si>
  <si>
    <t>West 213</t>
  </si>
  <si>
    <t>East 218</t>
  </si>
  <si>
    <t>East 216</t>
  </si>
  <si>
    <t>West 214</t>
  </si>
  <si>
    <t>East 223</t>
  </si>
  <si>
    <t>West 229</t>
  </si>
  <si>
    <t>West 305</t>
  </si>
  <si>
    <t>East 300</t>
  </si>
  <si>
    <t>East 306</t>
  </si>
  <si>
    <t>West 308</t>
  </si>
  <si>
    <t>West 301</t>
  </si>
  <si>
    <t>West 300</t>
  </si>
  <si>
    <t>East 309</t>
  </si>
  <si>
    <t>East 108</t>
  </si>
  <si>
    <t>East 105</t>
  </si>
  <si>
    <t>East 106</t>
  </si>
  <si>
    <t>West 109</t>
  </si>
  <si>
    <t>West 206</t>
  </si>
  <si>
    <t>West 201</t>
  </si>
  <si>
    <t>West 203</t>
  </si>
  <si>
    <t>East 213</t>
  </si>
  <si>
    <t>West 212</t>
  </si>
  <si>
    <t>East 219</t>
  </si>
  <si>
    <t>East 225</t>
  </si>
  <si>
    <t>West 223</t>
  </si>
  <si>
    <t>West 303</t>
  </si>
  <si>
    <t>East 307</t>
  </si>
  <si>
    <t>West 304</t>
  </si>
  <si>
    <t>First Name</t>
  </si>
  <si>
    <t>Last Name</t>
  </si>
  <si>
    <t>Login ID</t>
  </si>
  <si>
    <t>Extension</t>
  </si>
  <si>
    <t>Office #</t>
  </si>
  <si>
    <t>Item Code</t>
  </si>
  <si>
    <t>Item Make</t>
  </si>
  <si>
    <t>Item Name</t>
  </si>
  <si>
    <t>Category</t>
  </si>
  <si>
    <t>Inventory</t>
  </si>
  <si>
    <t>Kellogg's</t>
  </si>
  <si>
    <t>Corn Flakes</t>
  </si>
  <si>
    <t>Breakfast Cereals</t>
  </si>
  <si>
    <t>Coca-Cola</t>
  </si>
  <si>
    <t>Coca-Cola Classic</t>
  </si>
  <si>
    <t>Beverages</t>
  </si>
  <si>
    <t>General Mills</t>
  </si>
  <si>
    <t>Cheerios</t>
  </si>
  <si>
    <t>Heinz</t>
  </si>
  <si>
    <t>Ketchup</t>
  </si>
  <si>
    <t>Condiments</t>
  </si>
  <si>
    <t>Nestlé</t>
  </si>
  <si>
    <t>Bottled Water</t>
  </si>
  <si>
    <t>Campbell's</t>
  </si>
  <si>
    <t>Tomato Soup</t>
  </si>
  <si>
    <t>Canned Foods</t>
  </si>
  <si>
    <t>Colgate</t>
  </si>
  <si>
    <t>Toothpaste</t>
  </si>
  <si>
    <t>Personal Care</t>
  </si>
  <si>
    <t>Johnson &amp; Johnson</t>
  </si>
  <si>
    <t>Baby Shampoo</t>
  </si>
  <si>
    <t>Baby Care</t>
  </si>
  <si>
    <t>Quaker Oats</t>
  </si>
  <si>
    <t>Oatmeal</t>
  </si>
  <si>
    <t>Pantene</t>
  </si>
  <si>
    <t>Shampoo</t>
  </si>
  <si>
    <t>Lipton</t>
  </si>
  <si>
    <t>Green Tea Bags</t>
  </si>
  <si>
    <t>Dove</t>
  </si>
  <si>
    <t>Bar Soap</t>
  </si>
  <si>
    <t>Lay's</t>
  </si>
  <si>
    <t>Potato Chips</t>
  </si>
  <si>
    <t>Snacks</t>
  </si>
  <si>
    <t>Gatorade</t>
  </si>
  <si>
    <t>Sports Drink</t>
  </si>
  <si>
    <t>Johnsonville</t>
  </si>
  <si>
    <t>Bratwurst Sausages</t>
  </si>
  <si>
    <t>Meat &amp; Poultry</t>
  </si>
  <si>
    <t>Pampers</t>
  </si>
  <si>
    <t>Diapers</t>
  </si>
  <si>
    <t>Tide</t>
  </si>
  <si>
    <t>Laundry Detergent</t>
  </si>
  <si>
    <t>Household</t>
  </si>
  <si>
    <t>Breyers</t>
  </si>
  <si>
    <t>Ice Cream</t>
  </si>
  <si>
    <t>Frozen Foods</t>
  </si>
  <si>
    <t>Tropicana</t>
  </si>
  <si>
    <t>Orange Juice</t>
  </si>
  <si>
    <t>Nutella</t>
  </si>
  <si>
    <t>Hazelnut Spread</t>
  </si>
  <si>
    <t>Breakfast Foods</t>
  </si>
  <si>
    <t>Charmin</t>
  </si>
  <si>
    <t>Toilet Paper</t>
  </si>
  <si>
    <t>Rice Krispies</t>
  </si>
  <si>
    <t>Duracell</t>
  </si>
  <si>
    <t>AA Batteries</t>
  </si>
  <si>
    <t>Electronics</t>
  </si>
  <si>
    <t>Baby Lotion</t>
  </si>
  <si>
    <t>Starbucks</t>
  </si>
  <si>
    <t>Coffee</t>
  </si>
  <si>
    <t>Kraft</t>
  </si>
  <si>
    <t>Macaroni &amp; Cheese</t>
  </si>
  <si>
    <t>Pasta &amp; Grains</t>
  </si>
  <si>
    <t>Clorox</t>
  </si>
  <si>
    <t>Disinfecting Wipes</t>
  </si>
  <si>
    <t>Huggies</t>
  </si>
  <si>
    <t>Baby Wipes</t>
  </si>
  <si>
    <t>Swiffer</t>
  </si>
  <si>
    <t>Wet Mop Starter Kit</t>
  </si>
  <si>
    <t>Folgers</t>
  </si>
  <si>
    <t>Ground Coffee</t>
  </si>
  <si>
    <t>Hershey's</t>
  </si>
  <si>
    <t>Chocolate Bars</t>
  </si>
  <si>
    <t>Candy &amp; Sweets</t>
  </si>
  <si>
    <t>Arm &amp; Hammer</t>
  </si>
  <si>
    <t>Barilla</t>
  </si>
  <si>
    <t>Spaghetti</t>
  </si>
  <si>
    <t>Baby Powder</t>
  </si>
  <si>
    <t>Frozen Pizza</t>
  </si>
  <si>
    <t>Bounty</t>
  </si>
  <si>
    <t>Paper Towels</t>
  </si>
  <si>
    <t>Conditioner</t>
  </si>
  <si>
    <t>Purina</t>
  </si>
  <si>
    <t>Dog Food</t>
  </si>
  <si>
    <t>Pets</t>
  </si>
  <si>
    <t>Gain</t>
  </si>
  <si>
    <t>Honey Nut Cheerios</t>
  </si>
  <si>
    <t>Pepsi</t>
  </si>
  <si>
    <t>Oreo</t>
  </si>
  <si>
    <t>Oreo Cookies</t>
  </si>
  <si>
    <t>Febreze</t>
  </si>
  <si>
    <t>Air Freshener</t>
  </si>
  <si>
    <t>Welch's</t>
  </si>
  <si>
    <t>Grape Juice</t>
  </si>
  <si>
    <t>Lysol</t>
  </si>
  <si>
    <t>All-Purpose Cleaner</t>
  </si>
  <si>
    <t>Body Wash</t>
  </si>
  <si>
    <t>Whiskas</t>
  </si>
  <si>
    <t>Cat Food</t>
  </si>
  <si>
    <t>Ziploc</t>
  </si>
  <si>
    <t>Storage Bags</t>
  </si>
  <si>
    <t>Reese's</t>
  </si>
  <si>
    <t>Peanut Butter Cups</t>
  </si>
  <si>
    <t>Special K</t>
  </si>
  <si>
    <t>Dr. Pepper</t>
  </si>
  <si>
    <t>Bounce</t>
  </si>
  <si>
    <t>Dryer Sheets</t>
  </si>
  <si>
    <t>Windex</t>
  </si>
  <si>
    <t>Glass Cleaner</t>
  </si>
  <si>
    <t>M&amp;M's</t>
  </si>
  <si>
    <t>Chocolate Candy</t>
  </si>
  <si>
    <t>Tostitos</t>
  </si>
  <si>
    <t>Tortilla Chips</t>
  </si>
  <si>
    <t>Baking Soda</t>
  </si>
  <si>
    <t>Baking Supplies</t>
  </si>
  <si>
    <t>Kleenex</t>
  </si>
  <si>
    <t>Facial Tissues</t>
  </si>
  <si>
    <t>Deodorant</t>
  </si>
  <si>
    <t>Total Value</t>
  </si>
  <si>
    <t>Price</t>
  </si>
  <si>
    <t>Vendor</t>
  </si>
  <si>
    <t>Card A</t>
  </si>
  <si>
    <t>Groceries</t>
  </si>
  <si>
    <t>Supermart</t>
  </si>
  <si>
    <t>Card B</t>
  </si>
  <si>
    <t>Dining</t>
  </si>
  <si>
    <t>The Bistro</t>
  </si>
  <si>
    <t>Travel</t>
  </si>
  <si>
    <t>Airlines Inc.</t>
  </si>
  <si>
    <t>Drug Stores</t>
  </si>
  <si>
    <t>Health Plus</t>
  </si>
  <si>
    <t>Gasoline</t>
  </si>
  <si>
    <t>PetroCo</t>
  </si>
  <si>
    <t>Entertainment</t>
  </si>
  <si>
    <t>Movieplex</t>
  </si>
  <si>
    <t>Casa Italia</t>
  </si>
  <si>
    <t>MegaMart</t>
  </si>
  <si>
    <t>Hotel Stay Inc.</t>
  </si>
  <si>
    <t>FuelUp</t>
  </si>
  <si>
    <t>The Grill</t>
  </si>
  <si>
    <t>CinePlex</t>
  </si>
  <si>
    <t>QuickMeds</t>
  </si>
  <si>
    <t>FreshMart</t>
  </si>
  <si>
    <t>FastFuel</t>
  </si>
  <si>
    <t>Cafe Express</t>
  </si>
  <si>
    <t>AmuseWorld</t>
  </si>
  <si>
    <t>SaveMore</t>
  </si>
  <si>
    <t>Train Tickets</t>
  </si>
  <si>
    <t>FuelEaze</t>
  </si>
  <si>
    <t>Sushi Palace</t>
  </si>
  <si>
    <t>GameZone</t>
  </si>
  <si>
    <t>MediCare</t>
  </si>
  <si>
    <t>FreshFare</t>
  </si>
  <si>
    <t>QuickFill</t>
  </si>
  <si>
    <t>Pizzeria Bella</t>
  </si>
  <si>
    <t>Uber</t>
  </si>
  <si>
    <t>MiniGolf</t>
  </si>
  <si>
    <t>ShopRight</t>
  </si>
  <si>
    <t>FastFill</t>
  </si>
  <si>
    <t>The Café</t>
  </si>
  <si>
    <t>Vacation Agency</t>
  </si>
  <si>
    <t>HealthEase</t>
  </si>
  <si>
    <t>Bowling Alley</t>
  </si>
  <si>
    <t>ShopSmart</t>
  </si>
  <si>
    <t>FuelZone</t>
  </si>
  <si>
    <t>The Diner</t>
  </si>
  <si>
    <t>Concert Hall</t>
  </si>
  <si>
    <t>PharmaChoice</t>
  </si>
  <si>
    <t>Payment</t>
  </si>
  <si>
    <t>Rewards</t>
  </si>
  <si>
    <t>All Others</t>
  </si>
  <si>
    <t>Rate of Return</t>
  </si>
  <si>
    <t>PROBLEM 3</t>
  </si>
  <si>
    <t>PROBLEM 4</t>
  </si>
  <si>
    <t>PROBLEM 2</t>
  </si>
  <si>
    <t>PROBLEM 1</t>
  </si>
  <si>
    <t>Actual
RoR</t>
  </si>
  <si>
    <t>Actual
Rewards</t>
  </si>
  <si>
    <t>Optimal
RoR</t>
  </si>
  <si>
    <t>Optimal
Rewards</t>
  </si>
  <si>
    <t>Optimal</t>
  </si>
  <si>
    <t>Actual</t>
  </si>
  <si>
    <t>(312) 729-5236</t>
  </si>
  <si>
    <t>(312) 729-8789</t>
  </si>
  <si>
    <t>(312) 729-2461</t>
  </si>
  <si>
    <t>(312) 729-6523</t>
  </si>
  <si>
    <t>(312) 729-1598</t>
  </si>
  <si>
    <t>(312) 729-9347</t>
  </si>
  <si>
    <t>(312) 729-6729</t>
  </si>
  <si>
    <t>(312) 729-3145</t>
  </si>
  <si>
    <t>(312) 729-8957</t>
  </si>
  <si>
    <t>(312) 729-4372</t>
  </si>
  <si>
    <t>(312) 729-7854</t>
  </si>
  <si>
    <t>(312) 729-6910</t>
  </si>
  <si>
    <t>(312) 729-1728</t>
  </si>
  <si>
    <t>(312) 729-4692</t>
  </si>
  <si>
    <t>(312) 729-8036</t>
  </si>
  <si>
    <t>(312) 729-6158</t>
  </si>
  <si>
    <t>(312) 729-4091</t>
  </si>
  <si>
    <t>(312) 729-7603</t>
  </si>
  <si>
    <t>(312) 729-9987</t>
  </si>
  <si>
    <t>(312) 729-0324</t>
  </si>
  <si>
    <t>(312) 729-2764</t>
  </si>
  <si>
    <t>(312) 729-5682</t>
  </si>
  <si>
    <t>(312) 729-9845</t>
  </si>
  <si>
    <t>(312) 729-7049</t>
  </si>
  <si>
    <t>(312) 729-1027</t>
  </si>
  <si>
    <t>(312) 729-3156</t>
  </si>
  <si>
    <t>(312) 729-6378</t>
  </si>
  <si>
    <t>(312) 729-5609</t>
  </si>
  <si>
    <t>(312) 729-8012</t>
  </si>
  <si>
    <t>(312) 729-7326</t>
  </si>
  <si>
    <t>(312) 729-2984</t>
  </si>
  <si>
    <t>(312) 729-6493</t>
  </si>
  <si>
    <t>(312) 729-2137</t>
  </si>
  <si>
    <t>(312) 729-7046</t>
  </si>
  <si>
    <t>(312) 729-8106</t>
  </si>
  <si>
    <t>(312) 729-9263</t>
  </si>
  <si>
    <t>(312) 729-1408</t>
  </si>
  <si>
    <t>(312) 729-4087</t>
  </si>
  <si>
    <t>(312) 729-6374</t>
  </si>
  <si>
    <t>(312) 729-9514</t>
  </si>
  <si>
    <t>(312) 729-6058</t>
  </si>
  <si>
    <t>(312) 729-8743</t>
  </si>
  <si>
    <t>(312) 729-3804</t>
  </si>
  <si>
    <t>(312) 729-5176</t>
  </si>
  <si>
    <t>(312) 729-6320</t>
  </si>
  <si>
    <t>(312) 729-2805</t>
  </si>
  <si>
    <t>(312) 729-0649</t>
  </si>
  <si>
    <t>John</t>
  </si>
  <si>
    <t>Sarah</t>
  </si>
  <si>
    <t>Michael</t>
  </si>
  <si>
    <t>Emily</t>
  </si>
  <si>
    <t>David</t>
  </si>
  <si>
    <t>Laura</t>
  </si>
  <si>
    <t>Robert</t>
  </si>
  <si>
    <t>Jennifer</t>
  </si>
  <si>
    <t>Thomas</t>
  </si>
  <si>
    <t>Melissa</t>
  </si>
  <si>
    <t>Daniel</t>
  </si>
  <si>
    <t>Sophia</t>
  </si>
  <si>
    <t>Kevin</t>
  </si>
  <si>
    <t>Rachel</t>
  </si>
  <si>
    <t>Richard</t>
  </si>
  <si>
    <t>Amanda</t>
  </si>
  <si>
    <t>Brian</t>
  </si>
  <si>
    <t>Lisa</t>
  </si>
  <si>
    <t>Jessica</t>
  </si>
  <si>
    <t>Samuel</t>
  </si>
  <si>
    <t>Maria</t>
  </si>
  <si>
    <t>Eric</t>
  </si>
  <si>
    <t>Michelle</t>
  </si>
  <si>
    <t>Joshua</t>
  </si>
  <si>
    <t>Olivia</t>
  </si>
  <si>
    <t>Andrew</t>
  </si>
  <si>
    <t>Natalie</t>
  </si>
  <si>
    <t>Benjamin</t>
  </si>
  <si>
    <t>Kimberly</t>
  </si>
  <si>
    <t>Christopher</t>
  </si>
  <si>
    <t>Ashley</t>
  </si>
  <si>
    <t>James</t>
  </si>
  <si>
    <t>Lauren</t>
  </si>
  <si>
    <t>Matthew</t>
  </si>
  <si>
    <t>Megan</t>
  </si>
  <si>
    <t>Nicholas</t>
  </si>
  <si>
    <t>Victoria</t>
  </si>
  <si>
    <t>Patrick</t>
  </si>
  <si>
    <t>Joseph</t>
  </si>
  <si>
    <t>William</t>
  </si>
  <si>
    <t>Smith</t>
  </si>
  <si>
    <t>Johnson</t>
  </si>
  <si>
    <t>Davis</t>
  </si>
  <si>
    <t>Wilson</t>
  </si>
  <si>
    <t>Lee</t>
  </si>
  <si>
    <t>Garcia</t>
  </si>
  <si>
    <t>Patel</t>
  </si>
  <si>
    <t>Brown</t>
  </si>
  <si>
    <t>Clark</t>
  </si>
  <si>
    <t>Turner</t>
  </si>
  <si>
    <t>Miller</t>
  </si>
  <si>
    <t>Adams</t>
  </si>
  <si>
    <t>White</t>
  </si>
  <si>
    <t>Harris</t>
  </si>
  <si>
    <t>Hall</t>
  </si>
  <si>
    <t>Jackson</t>
  </si>
  <si>
    <t>Martinez</t>
  </si>
  <si>
    <t>King</t>
  </si>
  <si>
    <t>Rodriguez</t>
  </si>
  <si>
    <t>Scott</t>
  </si>
  <si>
    <t>Wood</t>
  </si>
  <si>
    <t>Evans</t>
  </si>
  <si>
    <t>Baker</t>
  </si>
  <si>
    <t>Murphy</t>
  </si>
  <si>
    <t>Young</t>
  </si>
  <si>
    <t>Wright</t>
  </si>
  <si>
    <t>Green</t>
  </si>
  <si>
    <t>Martin</t>
  </si>
  <si>
    <t>Hill</t>
  </si>
  <si>
    <t>Moore</t>
  </si>
  <si>
    <t>Roberts</t>
  </si>
  <si>
    <t>Nguyen</t>
  </si>
  <si>
    <t>Taylor</t>
  </si>
  <si>
    <t>Hernandez</t>
  </si>
  <si>
    <t>john.smith</t>
  </si>
  <si>
    <t>michael.davis</t>
  </si>
  <si>
    <t>emily.wilson</t>
  </si>
  <si>
    <t>david.lee</t>
  </si>
  <si>
    <t>laura.garcia</t>
  </si>
  <si>
    <t>maria.smith</t>
  </si>
  <si>
    <t>william.lee</t>
  </si>
  <si>
    <t>benjamin.scott</t>
  </si>
  <si>
    <t>sarah.j</t>
  </si>
  <si>
    <t>robert.p</t>
  </si>
  <si>
    <t>jennifer.b</t>
  </si>
  <si>
    <t>thomas.c</t>
  </si>
  <si>
    <t>melissa.t</t>
  </si>
  <si>
    <t>daniel.m</t>
  </si>
  <si>
    <t>sophia.w</t>
  </si>
  <si>
    <t>kevin.a</t>
  </si>
  <si>
    <t>rachel.w</t>
  </si>
  <si>
    <t>richard.h</t>
  </si>
  <si>
    <t>amanda.h</t>
  </si>
  <si>
    <t>brian.t</t>
  </si>
  <si>
    <t>lisa.j</t>
  </si>
  <si>
    <t>jessica.m</t>
  </si>
  <si>
    <t>samuel.k</t>
  </si>
  <si>
    <t>maria.r</t>
  </si>
  <si>
    <t>eric.s</t>
  </si>
  <si>
    <t>michelle.w</t>
  </si>
  <si>
    <t>joshua.e</t>
  </si>
  <si>
    <t>olivia.b</t>
  </si>
  <si>
    <t>andrew.m</t>
  </si>
  <si>
    <t>natalie.y</t>
  </si>
  <si>
    <t>benjamin.w</t>
  </si>
  <si>
    <t>kimberly.a</t>
  </si>
  <si>
    <t>christopher.g</t>
  </si>
  <si>
    <t>ashley.m</t>
  </si>
  <si>
    <t>daniel.h</t>
  </si>
  <si>
    <t>sarah.w</t>
  </si>
  <si>
    <t>james.b</t>
  </si>
  <si>
    <t>lauren.m</t>
  </si>
  <si>
    <t>matthew.g</t>
  </si>
  <si>
    <t>megan.r</t>
  </si>
  <si>
    <t>nicholas.a</t>
  </si>
  <si>
    <t>victoria.n</t>
  </si>
  <si>
    <t>patrick.c</t>
  </si>
  <si>
    <t>amanda.m</t>
  </si>
  <si>
    <t>christopher.t</t>
  </si>
  <si>
    <t>emily.h</t>
  </si>
  <si>
    <t>joseph.r</t>
  </si>
  <si>
    <t>sophia.j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</si>
</sst>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%"/>
    <numFmt numFmtId="165" formatCode="mmmm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0" fillId="2" borderId="0" xfId="2" applyNumberFormat="1" applyFont="1" applyFill="1" applyAlignment="1">
      <alignment horizontal="center"/>
    </xf>
    <xf numFmtId="165" fontId="1" fillId="4" borderId="2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14" fontId="0" fillId="2" borderId="8" xfId="0" applyNumberFormat="1" applyFill="1" applyBorder="1"/>
    <xf numFmtId="0" fontId="0" fillId="2" borderId="8" xfId="0" applyFill="1" applyBorder="1"/>
    <xf numFmtId="0" fontId="0" fillId="2" borderId="8" xfId="0" applyFill="1" applyBorder="1" applyAlignment="1">
      <alignment horizontal="center"/>
    </xf>
    <xf numFmtId="44" fontId="0" fillId="2" borderId="8" xfId="1" applyFont="1" applyFill="1" applyBorder="1"/>
    <xf numFmtId="14" fontId="0" fillId="2" borderId="9" xfId="0" applyNumberFormat="1" applyFill="1" applyBorder="1"/>
    <xf numFmtId="0" fontId="0" fillId="2" borderId="9" xfId="0" applyFill="1" applyBorder="1"/>
    <xf numFmtId="0" fontId="0" fillId="2" borderId="9" xfId="0" applyFill="1" applyBorder="1" applyAlignment="1">
      <alignment horizontal="center"/>
    </xf>
    <xf numFmtId="44" fontId="0" fillId="2" borderId="9" xfId="1" applyFont="1" applyFill="1" applyBorder="1"/>
    <xf numFmtId="14" fontId="0" fillId="2" borderId="10" xfId="0" applyNumberFormat="1" applyFill="1" applyBorder="1"/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44" fontId="0" fillId="2" borderId="10" xfId="1" applyFont="1" applyFill="1" applyBorder="1"/>
    <xf numFmtId="0" fontId="0" fillId="2" borderId="11" xfId="0" applyFill="1" applyBorder="1" applyAlignment="1">
      <alignment horizontal="center"/>
    </xf>
    <xf numFmtId="0" fontId="0" fillId="3" borderId="8" xfId="0" applyFill="1" applyBorder="1"/>
    <xf numFmtId="0" fontId="0" fillId="2" borderId="12" xfId="0" applyFill="1" applyBorder="1" applyAlignment="1">
      <alignment horizontal="center"/>
    </xf>
    <xf numFmtId="0" fontId="0" fillId="3" borderId="9" xfId="0" applyFill="1" applyBorder="1"/>
    <xf numFmtId="0" fontId="0" fillId="2" borderId="13" xfId="0" applyFill="1" applyBorder="1" applyAlignment="1">
      <alignment horizontal="center"/>
    </xf>
    <xf numFmtId="0" fontId="0" fillId="3" borderId="10" xfId="0" applyFill="1" applyBorder="1"/>
    <xf numFmtId="14" fontId="0" fillId="2" borderId="8" xfId="0" applyNumberFormat="1" applyFill="1" applyBorder="1" applyAlignment="1">
      <alignment horizontal="center"/>
    </xf>
    <xf numFmtId="44" fontId="0" fillId="2" borderId="8" xfId="1" applyFont="1" applyFill="1" applyBorder="1" applyAlignment="1">
      <alignment horizontal="center"/>
    </xf>
    <xf numFmtId="14" fontId="0" fillId="2" borderId="9" xfId="0" applyNumberFormat="1" applyFill="1" applyBorder="1" applyAlignment="1">
      <alignment horizontal="center"/>
    </xf>
    <xf numFmtId="44" fontId="0" fillId="2" borderId="9" xfId="1" applyFont="1" applyFill="1" applyBorder="1" applyAlignment="1">
      <alignment horizontal="center"/>
    </xf>
    <xf numFmtId="14" fontId="0" fillId="2" borderId="10" xfId="0" applyNumberFormat="1" applyFill="1" applyBorder="1" applyAlignment="1">
      <alignment horizontal="center"/>
    </xf>
    <xf numFmtId="44" fontId="0" fillId="2" borderId="10" xfId="1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vertical="center" wrapText="1"/>
    </xf>
    <xf numFmtId="9" fontId="0" fillId="3" borderId="14" xfId="2" applyFont="1" applyFill="1" applyBorder="1" applyAlignment="1">
      <alignment horizontal="center"/>
    </xf>
    <xf numFmtId="9" fontId="0" fillId="3" borderId="16" xfId="2" applyFont="1" applyFill="1" applyBorder="1" applyAlignment="1">
      <alignment horizontal="center"/>
    </xf>
    <xf numFmtId="44" fontId="0" fillId="3" borderId="15" xfId="0" applyNumberFormat="1" applyFill="1" applyBorder="1"/>
    <xf numFmtId="44" fontId="0" fillId="3" borderId="0" xfId="0" applyNumberFormat="1" applyFill="1"/>
    <xf numFmtId="44" fontId="0" fillId="3" borderId="0" xfId="1" applyFont="1" applyFill="1"/>
    <xf numFmtId="44" fontId="0" fillId="3" borderId="1" xfId="1" applyFont="1" applyFill="1" applyBorder="1"/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4" fontId="0" fillId="3" borderId="0" xfId="1" applyFont="1" applyFill="1" applyAlignment="1">
      <alignment vertical="center"/>
    </xf>
    <xf numFmtId="44" fontId="0" fillId="3" borderId="1" xfId="1" applyFont="1" applyFill="1" applyBorder="1" applyAlignment="1">
      <alignment vertical="center"/>
    </xf>
    <xf numFmtId="44" fontId="0" fillId="3" borderId="0" xfId="1" applyFont="1" applyFill="1" applyAlignment="1">
      <alignment horizontal="center" vertical="center"/>
    </xf>
    <xf numFmtId="44" fontId="0" fillId="3" borderId="1" xfId="1" applyFont="1" applyFill="1" applyBorder="1" applyAlignment="1">
      <alignment horizontal="center" vertical="center"/>
    </xf>
    <xf numFmtId="44" fontId="0" fillId="3" borderId="17" xfId="1" applyFont="1" applyFill="1" applyBorder="1"/>
    <xf numFmtId="44" fontId="0" fillId="3" borderId="15" xfId="1" applyFont="1" applyFill="1" applyBorder="1"/>
    <xf numFmtId="0" fontId="0" fillId="3" borderId="0" xfId="0" applyFill="1" applyAlignment="1">
      <alignment horizontal="center"/>
    </xf>
    <xf numFmtId="44" fontId="0" fillId="3" borderId="0" xfId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47FAC-F8E0-47C6-B081-CAC9073CC3F3}">
  <dimension ref="B2:J48"/>
  <sheetViews>
    <sheetView tabSelected="1" zoomScaleNormal="100" workbookViewId="0"/>
  </sheetViews>
  <sheetFormatPr defaultRowHeight="14.4" x14ac:dyDescent="0.3"/>
  <cols>
    <col min="1" max="1" width="2.77734375" style="1" customWidth="1"/>
    <col min="2" max="2" width="12.77734375" style="1" customWidth="1"/>
    <col min="3" max="3" width="15.77734375" style="1" customWidth="1"/>
    <col min="4" max="10" width="12.77734375" style="1" customWidth="1"/>
    <col min="11" max="16384" width="8.88671875" style="1"/>
  </cols>
  <sheetData>
    <row r="2" spans="2:10" ht="25.8" x14ac:dyDescent="0.5">
      <c r="B2" s="56" t="s">
        <v>363</v>
      </c>
      <c r="C2" s="56"/>
      <c r="D2" s="56"/>
      <c r="E2" s="56"/>
      <c r="F2" s="56"/>
      <c r="G2" s="56"/>
      <c r="H2" s="56"/>
      <c r="I2" s="56"/>
      <c r="J2" s="56"/>
    </row>
    <row r="4" spans="2:10" ht="15" thickBot="1" x14ac:dyDescent="0.35">
      <c r="B4" s="12">
        <v>45139</v>
      </c>
      <c r="C4" s="12" t="s">
        <v>357</v>
      </c>
      <c r="H4" s="6" t="s">
        <v>359</v>
      </c>
      <c r="I4" s="6" t="s">
        <v>309</v>
      </c>
      <c r="J4" s="6" t="s">
        <v>312</v>
      </c>
    </row>
    <row r="5" spans="2:10" ht="15" thickTop="1" x14ac:dyDescent="0.3">
      <c r="B5" s="5" t="s">
        <v>369</v>
      </c>
      <c r="C5" s="43">
        <f>SUM(H9:H48)</f>
        <v>55.249299999999998</v>
      </c>
      <c r="H5" s="5" t="s">
        <v>310</v>
      </c>
      <c r="I5" s="11">
        <v>0.06</v>
      </c>
      <c r="J5" s="11">
        <v>0.02</v>
      </c>
    </row>
    <row r="6" spans="2:10" x14ac:dyDescent="0.3">
      <c r="B6" s="5" t="s">
        <v>368</v>
      </c>
      <c r="C6" s="43">
        <f>SUM(J9:J48)</f>
        <v>91.590199999999996</v>
      </c>
      <c r="H6" s="5" t="s">
        <v>358</v>
      </c>
      <c r="I6" s="11">
        <v>0.01</v>
      </c>
      <c r="J6" s="11">
        <v>0.02</v>
      </c>
    </row>
    <row r="8" spans="2:10" ht="30" customHeight="1" thickBot="1" x14ac:dyDescent="0.35">
      <c r="B8" s="6" t="s">
        <v>0</v>
      </c>
      <c r="C8" s="6" t="s">
        <v>308</v>
      </c>
      <c r="D8" s="6" t="s">
        <v>186</v>
      </c>
      <c r="E8" s="6" t="s">
        <v>27</v>
      </c>
      <c r="F8" s="7" t="s">
        <v>356</v>
      </c>
      <c r="G8" s="39" t="s">
        <v>364</v>
      </c>
      <c r="H8" s="13" t="s">
        <v>365</v>
      </c>
      <c r="I8" s="14" t="s">
        <v>366</v>
      </c>
      <c r="J8" s="13" t="s">
        <v>367</v>
      </c>
    </row>
    <row r="9" spans="2:10" ht="15" thickTop="1" x14ac:dyDescent="0.3">
      <c r="B9" s="33">
        <v>45139</v>
      </c>
      <c r="C9" s="17" t="s">
        <v>311</v>
      </c>
      <c r="D9" s="17" t="s">
        <v>310</v>
      </c>
      <c r="E9" s="34">
        <v>42.08</v>
      </c>
      <c r="F9" s="27" t="s">
        <v>309</v>
      </c>
      <c r="G9" s="40">
        <f>IF(F9=$I$4,IF(D9=$H$5,$I$5,$I$6),IF(F9=$J$4,$J$6,"Error"))</f>
        <v>0.06</v>
      </c>
      <c r="H9" s="42">
        <f>E9*G9</f>
        <v>2.5247999999999999</v>
      </c>
      <c r="I9" s="41">
        <f>IF(D9=$H$5,$I$5,$J$6)</f>
        <v>0.06</v>
      </c>
      <c r="J9" s="42">
        <f>E9*I9</f>
        <v>2.5247999999999999</v>
      </c>
    </row>
    <row r="10" spans="2:10" x14ac:dyDescent="0.3">
      <c r="B10" s="35">
        <v>45140</v>
      </c>
      <c r="C10" s="21" t="s">
        <v>314</v>
      </c>
      <c r="D10" s="21" t="s">
        <v>313</v>
      </c>
      <c r="E10" s="36">
        <v>112.67</v>
      </c>
      <c r="F10" s="29" t="s">
        <v>312</v>
      </c>
      <c r="G10" s="40">
        <f t="shared" ref="G10:G48" si="0">IF(F10=$I$4,IF(D10=$H$5,$I$5,$I$6),IF(F10=$J$4,$J$6,"Error"))</f>
        <v>0.02</v>
      </c>
      <c r="H10" s="42">
        <f t="shared" ref="H10:H48" si="1">E10*G10</f>
        <v>2.2534000000000001</v>
      </c>
      <c r="I10" s="41">
        <f t="shared" ref="I10:I48" si="2">IF(D10=$H$5,$I$5,$J$6)</f>
        <v>0.02</v>
      </c>
      <c r="J10" s="42">
        <f t="shared" ref="J10:J48" si="3">E10*I10</f>
        <v>2.2534000000000001</v>
      </c>
    </row>
    <row r="11" spans="2:10" x14ac:dyDescent="0.3">
      <c r="B11" s="35">
        <v>45141</v>
      </c>
      <c r="C11" s="21" t="s">
        <v>316</v>
      </c>
      <c r="D11" s="21" t="s">
        <v>315</v>
      </c>
      <c r="E11" s="36">
        <v>52.88</v>
      </c>
      <c r="F11" s="29" t="s">
        <v>309</v>
      </c>
      <c r="G11" s="40">
        <f t="shared" si="0"/>
        <v>0.01</v>
      </c>
      <c r="H11" s="42">
        <f t="shared" si="1"/>
        <v>0.52880000000000005</v>
      </c>
      <c r="I11" s="41">
        <f t="shared" si="2"/>
        <v>0.02</v>
      </c>
      <c r="J11" s="42">
        <f t="shared" si="3"/>
        <v>1.0576000000000001</v>
      </c>
    </row>
    <row r="12" spans="2:10" x14ac:dyDescent="0.3">
      <c r="B12" s="35">
        <v>45143</v>
      </c>
      <c r="C12" s="21" t="s">
        <v>318</v>
      </c>
      <c r="D12" s="21" t="s">
        <v>317</v>
      </c>
      <c r="E12" s="36">
        <v>81.08</v>
      </c>
      <c r="F12" s="29" t="s">
        <v>309</v>
      </c>
      <c r="G12" s="40">
        <f t="shared" si="0"/>
        <v>0.01</v>
      </c>
      <c r="H12" s="42">
        <f t="shared" si="1"/>
        <v>0.81079999999999997</v>
      </c>
      <c r="I12" s="41">
        <f t="shared" si="2"/>
        <v>0.02</v>
      </c>
      <c r="J12" s="42">
        <f t="shared" si="3"/>
        <v>1.6215999999999999</v>
      </c>
    </row>
    <row r="13" spans="2:10" x14ac:dyDescent="0.3">
      <c r="B13" s="35">
        <v>45145</v>
      </c>
      <c r="C13" s="21" t="s">
        <v>320</v>
      </c>
      <c r="D13" s="21" t="s">
        <v>319</v>
      </c>
      <c r="E13" s="36">
        <v>147.65</v>
      </c>
      <c r="F13" s="29" t="s">
        <v>312</v>
      </c>
      <c r="G13" s="40">
        <f t="shared" si="0"/>
        <v>0.02</v>
      </c>
      <c r="H13" s="42">
        <f t="shared" si="1"/>
        <v>2.9530000000000003</v>
      </c>
      <c r="I13" s="41">
        <f t="shared" si="2"/>
        <v>0.02</v>
      </c>
      <c r="J13" s="42">
        <f t="shared" si="3"/>
        <v>2.9530000000000003</v>
      </c>
    </row>
    <row r="14" spans="2:10" x14ac:dyDescent="0.3">
      <c r="B14" s="35">
        <v>45148</v>
      </c>
      <c r="C14" s="21" t="s">
        <v>322</v>
      </c>
      <c r="D14" s="21" t="s">
        <v>321</v>
      </c>
      <c r="E14" s="36">
        <v>133.77000000000001</v>
      </c>
      <c r="F14" s="29" t="s">
        <v>309</v>
      </c>
      <c r="G14" s="40">
        <f t="shared" si="0"/>
        <v>0.01</v>
      </c>
      <c r="H14" s="42">
        <f t="shared" si="1"/>
        <v>1.3377000000000001</v>
      </c>
      <c r="I14" s="41">
        <f t="shared" si="2"/>
        <v>0.02</v>
      </c>
      <c r="J14" s="42">
        <f t="shared" si="3"/>
        <v>2.6754000000000002</v>
      </c>
    </row>
    <row r="15" spans="2:10" x14ac:dyDescent="0.3">
      <c r="B15" s="35">
        <v>45150</v>
      </c>
      <c r="C15" s="21" t="s">
        <v>323</v>
      </c>
      <c r="D15" s="21" t="s">
        <v>313</v>
      </c>
      <c r="E15" s="36">
        <v>136.11000000000001</v>
      </c>
      <c r="F15" s="29" t="s">
        <v>309</v>
      </c>
      <c r="G15" s="40">
        <f t="shared" si="0"/>
        <v>0.01</v>
      </c>
      <c r="H15" s="42">
        <f t="shared" si="1"/>
        <v>1.3611000000000002</v>
      </c>
      <c r="I15" s="41">
        <f t="shared" si="2"/>
        <v>0.02</v>
      </c>
      <c r="J15" s="42">
        <f t="shared" si="3"/>
        <v>2.7222000000000004</v>
      </c>
    </row>
    <row r="16" spans="2:10" x14ac:dyDescent="0.3">
      <c r="B16" s="35">
        <v>45152</v>
      </c>
      <c r="C16" s="21" t="s">
        <v>324</v>
      </c>
      <c r="D16" s="21" t="s">
        <v>310</v>
      </c>
      <c r="E16" s="36">
        <v>141.66</v>
      </c>
      <c r="F16" s="29" t="s">
        <v>312</v>
      </c>
      <c r="G16" s="40">
        <f t="shared" si="0"/>
        <v>0.02</v>
      </c>
      <c r="H16" s="42">
        <f t="shared" si="1"/>
        <v>2.8332000000000002</v>
      </c>
      <c r="I16" s="41">
        <f t="shared" si="2"/>
        <v>0.06</v>
      </c>
      <c r="J16" s="42">
        <f t="shared" si="3"/>
        <v>8.4995999999999992</v>
      </c>
    </row>
    <row r="17" spans="2:10" x14ac:dyDescent="0.3">
      <c r="B17" s="35">
        <v>45153</v>
      </c>
      <c r="C17" s="21" t="s">
        <v>325</v>
      </c>
      <c r="D17" s="21" t="s">
        <v>315</v>
      </c>
      <c r="E17" s="36">
        <v>155.22999999999999</v>
      </c>
      <c r="F17" s="29" t="s">
        <v>309</v>
      </c>
      <c r="G17" s="40">
        <f t="shared" si="0"/>
        <v>0.01</v>
      </c>
      <c r="H17" s="42">
        <f t="shared" si="1"/>
        <v>1.5523</v>
      </c>
      <c r="I17" s="41">
        <f t="shared" si="2"/>
        <v>0.02</v>
      </c>
      <c r="J17" s="42">
        <f t="shared" si="3"/>
        <v>3.1046</v>
      </c>
    </row>
    <row r="18" spans="2:10" x14ac:dyDescent="0.3">
      <c r="B18" s="35">
        <v>45156</v>
      </c>
      <c r="C18" s="21" t="s">
        <v>326</v>
      </c>
      <c r="D18" s="21" t="s">
        <v>319</v>
      </c>
      <c r="E18" s="36">
        <v>72.489999999999995</v>
      </c>
      <c r="F18" s="29" t="s">
        <v>309</v>
      </c>
      <c r="G18" s="40">
        <f t="shared" si="0"/>
        <v>0.01</v>
      </c>
      <c r="H18" s="42">
        <f t="shared" si="1"/>
        <v>0.72489999999999999</v>
      </c>
      <c r="I18" s="41">
        <f t="shared" si="2"/>
        <v>0.02</v>
      </c>
      <c r="J18" s="42">
        <f t="shared" si="3"/>
        <v>1.4498</v>
      </c>
    </row>
    <row r="19" spans="2:10" x14ac:dyDescent="0.3">
      <c r="B19" s="35">
        <v>45158</v>
      </c>
      <c r="C19" s="21" t="s">
        <v>327</v>
      </c>
      <c r="D19" s="21" t="s">
        <v>313</v>
      </c>
      <c r="E19" s="36">
        <v>48.77</v>
      </c>
      <c r="F19" s="29" t="s">
        <v>309</v>
      </c>
      <c r="G19" s="40">
        <f t="shared" si="0"/>
        <v>0.01</v>
      </c>
      <c r="H19" s="42">
        <f t="shared" si="1"/>
        <v>0.48770000000000002</v>
      </c>
      <c r="I19" s="41">
        <f t="shared" si="2"/>
        <v>0.02</v>
      </c>
      <c r="J19" s="42">
        <f t="shared" si="3"/>
        <v>0.97540000000000004</v>
      </c>
    </row>
    <row r="20" spans="2:10" x14ac:dyDescent="0.3">
      <c r="B20" s="35">
        <v>45160</v>
      </c>
      <c r="C20" s="21" t="s">
        <v>328</v>
      </c>
      <c r="D20" s="21" t="s">
        <v>321</v>
      </c>
      <c r="E20" s="36">
        <v>88.61</v>
      </c>
      <c r="F20" s="29" t="s">
        <v>312</v>
      </c>
      <c r="G20" s="40">
        <f t="shared" si="0"/>
        <v>0.02</v>
      </c>
      <c r="H20" s="42">
        <f t="shared" si="1"/>
        <v>1.7722</v>
      </c>
      <c r="I20" s="41">
        <f t="shared" si="2"/>
        <v>0.02</v>
      </c>
      <c r="J20" s="42">
        <f t="shared" si="3"/>
        <v>1.7722</v>
      </c>
    </row>
    <row r="21" spans="2:10" x14ac:dyDescent="0.3">
      <c r="B21" s="35">
        <v>45162</v>
      </c>
      <c r="C21" s="21" t="s">
        <v>329</v>
      </c>
      <c r="D21" s="21" t="s">
        <v>317</v>
      </c>
      <c r="E21" s="36">
        <v>91.42</v>
      </c>
      <c r="F21" s="29" t="s">
        <v>312</v>
      </c>
      <c r="G21" s="40">
        <f t="shared" si="0"/>
        <v>0.02</v>
      </c>
      <c r="H21" s="42">
        <f t="shared" si="1"/>
        <v>1.8284</v>
      </c>
      <c r="I21" s="41">
        <f t="shared" si="2"/>
        <v>0.02</v>
      </c>
      <c r="J21" s="42">
        <f t="shared" si="3"/>
        <v>1.8284</v>
      </c>
    </row>
    <row r="22" spans="2:10" x14ac:dyDescent="0.3">
      <c r="B22" s="35">
        <v>45165</v>
      </c>
      <c r="C22" s="21" t="s">
        <v>330</v>
      </c>
      <c r="D22" s="21" t="s">
        <v>310</v>
      </c>
      <c r="E22" s="36">
        <v>64.97</v>
      </c>
      <c r="F22" s="29" t="s">
        <v>312</v>
      </c>
      <c r="G22" s="40">
        <f t="shared" si="0"/>
        <v>0.02</v>
      </c>
      <c r="H22" s="42">
        <f t="shared" si="1"/>
        <v>1.2994000000000001</v>
      </c>
      <c r="I22" s="41">
        <f t="shared" si="2"/>
        <v>0.06</v>
      </c>
      <c r="J22" s="42">
        <f t="shared" si="3"/>
        <v>3.8981999999999997</v>
      </c>
    </row>
    <row r="23" spans="2:10" x14ac:dyDescent="0.3">
      <c r="B23" s="35">
        <v>45167</v>
      </c>
      <c r="C23" s="21" t="s">
        <v>331</v>
      </c>
      <c r="D23" s="21" t="s">
        <v>319</v>
      </c>
      <c r="E23" s="36">
        <v>18.93</v>
      </c>
      <c r="F23" s="29" t="s">
        <v>312</v>
      </c>
      <c r="G23" s="40">
        <f t="shared" si="0"/>
        <v>0.02</v>
      </c>
      <c r="H23" s="42">
        <f t="shared" si="1"/>
        <v>0.37859999999999999</v>
      </c>
      <c r="I23" s="41">
        <f t="shared" si="2"/>
        <v>0.02</v>
      </c>
      <c r="J23" s="42">
        <f t="shared" si="3"/>
        <v>0.37859999999999999</v>
      </c>
    </row>
    <row r="24" spans="2:10" x14ac:dyDescent="0.3">
      <c r="B24" s="35">
        <v>45168</v>
      </c>
      <c r="C24" s="21" t="s">
        <v>332</v>
      </c>
      <c r="D24" s="21" t="s">
        <v>313</v>
      </c>
      <c r="E24" s="36">
        <v>33.76</v>
      </c>
      <c r="F24" s="29" t="s">
        <v>309</v>
      </c>
      <c r="G24" s="40">
        <f t="shared" si="0"/>
        <v>0.01</v>
      </c>
      <c r="H24" s="42">
        <f t="shared" si="1"/>
        <v>0.33760000000000001</v>
      </c>
      <c r="I24" s="41">
        <f t="shared" si="2"/>
        <v>0.02</v>
      </c>
      <c r="J24" s="42">
        <f t="shared" si="3"/>
        <v>0.67520000000000002</v>
      </c>
    </row>
    <row r="25" spans="2:10" x14ac:dyDescent="0.3">
      <c r="B25" s="35">
        <v>45140</v>
      </c>
      <c r="C25" s="21" t="s">
        <v>333</v>
      </c>
      <c r="D25" s="21" t="s">
        <v>321</v>
      </c>
      <c r="E25" s="36">
        <v>97.78</v>
      </c>
      <c r="F25" s="29" t="s">
        <v>309</v>
      </c>
      <c r="G25" s="40">
        <f t="shared" si="0"/>
        <v>0.01</v>
      </c>
      <c r="H25" s="42">
        <f t="shared" si="1"/>
        <v>0.9778</v>
      </c>
      <c r="I25" s="41">
        <f t="shared" si="2"/>
        <v>0.02</v>
      </c>
      <c r="J25" s="42">
        <f t="shared" si="3"/>
        <v>1.9556</v>
      </c>
    </row>
    <row r="26" spans="2:10" x14ac:dyDescent="0.3">
      <c r="B26" s="35">
        <v>45142</v>
      </c>
      <c r="C26" s="21" t="s">
        <v>334</v>
      </c>
      <c r="D26" s="21" t="s">
        <v>310</v>
      </c>
      <c r="E26" s="36">
        <v>42.83</v>
      </c>
      <c r="F26" s="29" t="s">
        <v>312</v>
      </c>
      <c r="G26" s="40">
        <f t="shared" si="0"/>
        <v>0.02</v>
      </c>
      <c r="H26" s="42">
        <f t="shared" si="1"/>
        <v>0.85660000000000003</v>
      </c>
      <c r="I26" s="41">
        <f t="shared" si="2"/>
        <v>0.06</v>
      </c>
      <c r="J26" s="42">
        <f t="shared" si="3"/>
        <v>2.5697999999999999</v>
      </c>
    </row>
    <row r="27" spans="2:10" x14ac:dyDescent="0.3">
      <c r="B27" s="35">
        <v>45144</v>
      </c>
      <c r="C27" s="21" t="s">
        <v>335</v>
      </c>
      <c r="D27" s="21" t="s">
        <v>315</v>
      </c>
      <c r="E27" s="36">
        <v>76.95</v>
      </c>
      <c r="F27" s="29" t="s">
        <v>309</v>
      </c>
      <c r="G27" s="40">
        <f t="shared" si="0"/>
        <v>0.01</v>
      </c>
      <c r="H27" s="42">
        <f t="shared" si="1"/>
        <v>0.76950000000000007</v>
      </c>
      <c r="I27" s="41">
        <f t="shared" si="2"/>
        <v>0.02</v>
      </c>
      <c r="J27" s="42">
        <f t="shared" si="3"/>
        <v>1.5390000000000001</v>
      </c>
    </row>
    <row r="28" spans="2:10" x14ac:dyDescent="0.3">
      <c r="B28" s="35">
        <v>45147</v>
      </c>
      <c r="C28" s="21" t="s">
        <v>336</v>
      </c>
      <c r="D28" s="21" t="s">
        <v>319</v>
      </c>
      <c r="E28" s="36">
        <v>29.09</v>
      </c>
      <c r="F28" s="29" t="s">
        <v>309</v>
      </c>
      <c r="G28" s="40">
        <f t="shared" si="0"/>
        <v>0.01</v>
      </c>
      <c r="H28" s="42">
        <f t="shared" si="1"/>
        <v>0.29089999999999999</v>
      </c>
      <c r="I28" s="41">
        <f t="shared" si="2"/>
        <v>0.02</v>
      </c>
      <c r="J28" s="42">
        <f t="shared" si="3"/>
        <v>0.58179999999999998</v>
      </c>
    </row>
    <row r="29" spans="2:10" x14ac:dyDescent="0.3">
      <c r="B29" s="35">
        <v>45149</v>
      </c>
      <c r="C29" s="21" t="s">
        <v>337</v>
      </c>
      <c r="D29" s="21" t="s">
        <v>313</v>
      </c>
      <c r="E29" s="36">
        <v>145.97999999999999</v>
      </c>
      <c r="F29" s="29" t="s">
        <v>312</v>
      </c>
      <c r="G29" s="40">
        <f t="shared" si="0"/>
        <v>0.02</v>
      </c>
      <c r="H29" s="42">
        <f t="shared" si="1"/>
        <v>2.9196</v>
      </c>
      <c r="I29" s="41">
        <f t="shared" si="2"/>
        <v>0.02</v>
      </c>
      <c r="J29" s="42">
        <f t="shared" si="3"/>
        <v>2.9196</v>
      </c>
    </row>
    <row r="30" spans="2:10" x14ac:dyDescent="0.3">
      <c r="B30" s="35">
        <v>45151</v>
      </c>
      <c r="C30" s="21" t="s">
        <v>338</v>
      </c>
      <c r="D30" s="21" t="s">
        <v>321</v>
      </c>
      <c r="E30" s="36">
        <v>19.510000000000002</v>
      </c>
      <c r="F30" s="29" t="s">
        <v>309</v>
      </c>
      <c r="G30" s="40">
        <f t="shared" si="0"/>
        <v>0.01</v>
      </c>
      <c r="H30" s="42">
        <f t="shared" si="1"/>
        <v>0.19510000000000002</v>
      </c>
      <c r="I30" s="41">
        <f t="shared" si="2"/>
        <v>0.02</v>
      </c>
      <c r="J30" s="42">
        <f t="shared" si="3"/>
        <v>0.39020000000000005</v>
      </c>
    </row>
    <row r="31" spans="2:10" x14ac:dyDescent="0.3">
      <c r="B31" s="35">
        <v>45154</v>
      </c>
      <c r="C31" s="21" t="s">
        <v>339</v>
      </c>
      <c r="D31" s="21" t="s">
        <v>317</v>
      </c>
      <c r="E31" s="36">
        <v>154.63999999999999</v>
      </c>
      <c r="F31" s="29" t="s">
        <v>312</v>
      </c>
      <c r="G31" s="40">
        <f t="shared" si="0"/>
        <v>0.02</v>
      </c>
      <c r="H31" s="42">
        <f t="shared" si="1"/>
        <v>3.0928</v>
      </c>
      <c r="I31" s="41">
        <f t="shared" si="2"/>
        <v>0.02</v>
      </c>
      <c r="J31" s="42">
        <f t="shared" si="3"/>
        <v>3.0928</v>
      </c>
    </row>
    <row r="32" spans="2:10" x14ac:dyDescent="0.3">
      <c r="B32" s="35">
        <v>45157</v>
      </c>
      <c r="C32" s="21" t="s">
        <v>340</v>
      </c>
      <c r="D32" s="21" t="s">
        <v>310</v>
      </c>
      <c r="E32" s="36">
        <v>93.34</v>
      </c>
      <c r="F32" s="29" t="s">
        <v>312</v>
      </c>
      <c r="G32" s="40">
        <f t="shared" si="0"/>
        <v>0.02</v>
      </c>
      <c r="H32" s="42">
        <f t="shared" si="1"/>
        <v>1.8668</v>
      </c>
      <c r="I32" s="41">
        <f t="shared" si="2"/>
        <v>0.06</v>
      </c>
      <c r="J32" s="42">
        <f t="shared" si="3"/>
        <v>5.6003999999999996</v>
      </c>
    </row>
    <row r="33" spans="2:10" x14ac:dyDescent="0.3">
      <c r="B33" s="35">
        <v>45159</v>
      </c>
      <c r="C33" s="21" t="s">
        <v>341</v>
      </c>
      <c r="D33" s="21" t="s">
        <v>319</v>
      </c>
      <c r="E33" s="36">
        <v>119.51</v>
      </c>
      <c r="F33" s="29" t="s">
        <v>309</v>
      </c>
      <c r="G33" s="40">
        <f t="shared" si="0"/>
        <v>0.01</v>
      </c>
      <c r="H33" s="42">
        <f t="shared" si="1"/>
        <v>1.1951000000000001</v>
      </c>
      <c r="I33" s="41">
        <f t="shared" si="2"/>
        <v>0.02</v>
      </c>
      <c r="J33" s="42">
        <f t="shared" si="3"/>
        <v>2.3902000000000001</v>
      </c>
    </row>
    <row r="34" spans="2:10" x14ac:dyDescent="0.3">
      <c r="B34" s="35">
        <v>45161</v>
      </c>
      <c r="C34" s="21" t="s">
        <v>342</v>
      </c>
      <c r="D34" s="21" t="s">
        <v>313</v>
      </c>
      <c r="E34" s="36">
        <v>16.77</v>
      </c>
      <c r="F34" s="29" t="s">
        <v>312</v>
      </c>
      <c r="G34" s="40">
        <f t="shared" si="0"/>
        <v>0.02</v>
      </c>
      <c r="H34" s="42">
        <f t="shared" si="1"/>
        <v>0.33539999999999998</v>
      </c>
      <c r="I34" s="41">
        <f t="shared" si="2"/>
        <v>0.02</v>
      </c>
      <c r="J34" s="42">
        <f t="shared" si="3"/>
        <v>0.33539999999999998</v>
      </c>
    </row>
    <row r="35" spans="2:10" x14ac:dyDescent="0.3">
      <c r="B35" s="35">
        <v>45164</v>
      </c>
      <c r="C35" s="21" t="s">
        <v>343</v>
      </c>
      <c r="D35" s="21" t="s">
        <v>315</v>
      </c>
      <c r="E35" s="36">
        <v>26.94</v>
      </c>
      <c r="F35" s="29" t="s">
        <v>312</v>
      </c>
      <c r="G35" s="40">
        <f t="shared" si="0"/>
        <v>0.02</v>
      </c>
      <c r="H35" s="42">
        <f t="shared" si="1"/>
        <v>0.53880000000000006</v>
      </c>
      <c r="I35" s="41">
        <f t="shared" si="2"/>
        <v>0.02</v>
      </c>
      <c r="J35" s="42">
        <f t="shared" si="3"/>
        <v>0.53880000000000006</v>
      </c>
    </row>
    <row r="36" spans="2:10" x14ac:dyDescent="0.3">
      <c r="B36" s="35">
        <v>45166</v>
      </c>
      <c r="C36" s="21" t="s">
        <v>344</v>
      </c>
      <c r="D36" s="21" t="s">
        <v>321</v>
      </c>
      <c r="E36" s="36">
        <v>14.59</v>
      </c>
      <c r="F36" s="29" t="s">
        <v>309</v>
      </c>
      <c r="G36" s="40">
        <f t="shared" si="0"/>
        <v>0.01</v>
      </c>
      <c r="H36" s="42">
        <f t="shared" si="1"/>
        <v>0.1459</v>
      </c>
      <c r="I36" s="41">
        <f t="shared" si="2"/>
        <v>0.02</v>
      </c>
      <c r="J36" s="42">
        <f t="shared" si="3"/>
        <v>0.2918</v>
      </c>
    </row>
    <row r="37" spans="2:10" x14ac:dyDescent="0.3">
      <c r="B37" s="35">
        <v>45169</v>
      </c>
      <c r="C37" s="21" t="s">
        <v>345</v>
      </c>
      <c r="D37" s="21" t="s">
        <v>310</v>
      </c>
      <c r="E37" s="36">
        <v>133.1</v>
      </c>
      <c r="F37" s="29" t="s">
        <v>312</v>
      </c>
      <c r="G37" s="40">
        <f t="shared" si="0"/>
        <v>0.02</v>
      </c>
      <c r="H37" s="42">
        <f t="shared" si="1"/>
        <v>2.6619999999999999</v>
      </c>
      <c r="I37" s="41">
        <f t="shared" si="2"/>
        <v>0.06</v>
      </c>
      <c r="J37" s="42">
        <f t="shared" si="3"/>
        <v>7.9859999999999998</v>
      </c>
    </row>
    <row r="38" spans="2:10" x14ac:dyDescent="0.3">
      <c r="B38" s="35">
        <v>45141</v>
      </c>
      <c r="C38" s="21" t="s">
        <v>346</v>
      </c>
      <c r="D38" s="21" t="s">
        <v>319</v>
      </c>
      <c r="E38" s="36">
        <v>46.86</v>
      </c>
      <c r="F38" s="29" t="s">
        <v>309</v>
      </c>
      <c r="G38" s="40">
        <f t="shared" si="0"/>
        <v>0.01</v>
      </c>
      <c r="H38" s="42">
        <f t="shared" si="1"/>
        <v>0.46860000000000002</v>
      </c>
      <c r="I38" s="41">
        <f t="shared" si="2"/>
        <v>0.02</v>
      </c>
      <c r="J38" s="42">
        <f t="shared" si="3"/>
        <v>0.93720000000000003</v>
      </c>
    </row>
    <row r="39" spans="2:10" x14ac:dyDescent="0.3">
      <c r="B39" s="35">
        <v>45143</v>
      </c>
      <c r="C39" s="21" t="s">
        <v>347</v>
      </c>
      <c r="D39" s="21" t="s">
        <v>313</v>
      </c>
      <c r="E39" s="36">
        <v>159.16</v>
      </c>
      <c r="F39" s="29" t="s">
        <v>312</v>
      </c>
      <c r="G39" s="40">
        <f t="shared" si="0"/>
        <v>0.02</v>
      </c>
      <c r="H39" s="42">
        <f t="shared" si="1"/>
        <v>3.1831999999999998</v>
      </c>
      <c r="I39" s="41">
        <f t="shared" si="2"/>
        <v>0.02</v>
      </c>
      <c r="J39" s="42">
        <f t="shared" si="3"/>
        <v>3.1831999999999998</v>
      </c>
    </row>
    <row r="40" spans="2:10" x14ac:dyDescent="0.3">
      <c r="B40" s="35">
        <v>45146</v>
      </c>
      <c r="C40" s="21" t="s">
        <v>348</v>
      </c>
      <c r="D40" s="21" t="s">
        <v>315</v>
      </c>
      <c r="E40" s="36">
        <v>80.56</v>
      </c>
      <c r="F40" s="29" t="s">
        <v>309</v>
      </c>
      <c r="G40" s="40">
        <f t="shared" si="0"/>
        <v>0.01</v>
      </c>
      <c r="H40" s="42">
        <f t="shared" si="1"/>
        <v>0.80560000000000009</v>
      </c>
      <c r="I40" s="41">
        <f t="shared" si="2"/>
        <v>0.02</v>
      </c>
      <c r="J40" s="42">
        <f t="shared" si="3"/>
        <v>1.6112000000000002</v>
      </c>
    </row>
    <row r="41" spans="2:10" x14ac:dyDescent="0.3">
      <c r="B41" s="35">
        <v>45149</v>
      </c>
      <c r="C41" s="21" t="s">
        <v>349</v>
      </c>
      <c r="D41" s="21" t="s">
        <v>317</v>
      </c>
      <c r="E41" s="36">
        <v>153.94</v>
      </c>
      <c r="F41" s="29" t="s">
        <v>309</v>
      </c>
      <c r="G41" s="40">
        <f t="shared" si="0"/>
        <v>0.01</v>
      </c>
      <c r="H41" s="42">
        <f t="shared" si="1"/>
        <v>1.5394000000000001</v>
      </c>
      <c r="I41" s="41">
        <f t="shared" si="2"/>
        <v>0.02</v>
      </c>
      <c r="J41" s="42">
        <f t="shared" si="3"/>
        <v>3.0788000000000002</v>
      </c>
    </row>
    <row r="42" spans="2:10" x14ac:dyDescent="0.3">
      <c r="B42" s="35">
        <v>45152</v>
      </c>
      <c r="C42" s="21" t="s">
        <v>350</v>
      </c>
      <c r="D42" s="21" t="s">
        <v>321</v>
      </c>
      <c r="E42" s="36">
        <v>102.67</v>
      </c>
      <c r="F42" s="29" t="s">
        <v>312</v>
      </c>
      <c r="G42" s="40">
        <f t="shared" si="0"/>
        <v>0.02</v>
      </c>
      <c r="H42" s="42">
        <f t="shared" si="1"/>
        <v>2.0533999999999999</v>
      </c>
      <c r="I42" s="41">
        <f t="shared" si="2"/>
        <v>0.02</v>
      </c>
      <c r="J42" s="42">
        <f t="shared" si="3"/>
        <v>2.0533999999999999</v>
      </c>
    </row>
    <row r="43" spans="2:10" x14ac:dyDescent="0.3">
      <c r="B43" s="35">
        <v>45155</v>
      </c>
      <c r="C43" s="21" t="s">
        <v>351</v>
      </c>
      <c r="D43" s="21" t="s">
        <v>310</v>
      </c>
      <c r="E43" s="36">
        <v>27.77</v>
      </c>
      <c r="F43" s="29" t="s">
        <v>312</v>
      </c>
      <c r="G43" s="40">
        <f t="shared" si="0"/>
        <v>0.02</v>
      </c>
      <c r="H43" s="42">
        <f t="shared" si="1"/>
        <v>0.5554</v>
      </c>
      <c r="I43" s="41">
        <f t="shared" si="2"/>
        <v>0.06</v>
      </c>
      <c r="J43" s="42">
        <f t="shared" si="3"/>
        <v>1.6661999999999999</v>
      </c>
    </row>
    <row r="44" spans="2:10" x14ac:dyDescent="0.3">
      <c r="B44" s="35">
        <v>45157</v>
      </c>
      <c r="C44" s="21" t="s">
        <v>352</v>
      </c>
      <c r="D44" s="21" t="s">
        <v>319</v>
      </c>
      <c r="E44" s="36">
        <v>146.35</v>
      </c>
      <c r="F44" s="29" t="s">
        <v>309</v>
      </c>
      <c r="G44" s="40">
        <f t="shared" si="0"/>
        <v>0.01</v>
      </c>
      <c r="H44" s="42">
        <f t="shared" si="1"/>
        <v>1.4635</v>
      </c>
      <c r="I44" s="41">
        <f t="shared" si="2"/>
        <v>0.02</v>
      </c>
      <c r="J44" s="42">
        <f t="shared" si="3"/>
        <v>2.927</v>
      </c>
    </row>
    <row r="45" spans="2:10" x14ac:dyDescent="0.3">
      <c r="B45" s="35">
        <v>45160</v>
      </c>
      <c r="C45" s="21" t="s">
        <v>353</v>
      </c>
      <c r="D45" s="21" t="s">
        <v>313</v>
      </c>
      <c r="E45" s="36">
        <v>112.13</v>
      </c>
      <c r="F45" s="29" t="s">
        <v>312</v>
      </c>
      <c r="G45" s="40">
        <f t="shared" si="0"/>
        <v>0.02</v>
      </c>
      <c r="H45" s="42">
        <f t="shared" si="1"/>
        <v>2.2425999999999999</v>
      </c>
      <c r="I45" s="41">
        <f t="shared" si="2"/>
        <v>0.02</v>
      </c>
      <c r="J45" s="42">
        <f t="shared" si="3"/>
        <v>2.2425999999999999</v>
      </c>
    </row>
    <row r="46" spans="2:10" x14ac:dyDescent="0.3">
      <c r="B46" s="35">
        <v>45163</v>
      </c>
      <c r="C46" s="21" t="s">
        <v>354</v>
      </c>
      <c r="D46" s="21" t="s">
        <v>321</v>
      </c>
      <c r="E46" s="36">
        <v>42.52</v>
      </c>
      <c r="F46" s="29" t="s">
        <v>312</v>
      </c>
      <c r="G46" s="40">
        <f t="shared" si="0"/>
        <v>0.02</v>
      </c>
      <c r="H46" s="42">
        <f t="shared" si="1"/>
        <v>0.85040000000000004</v>
      </c>
      <c r="I46" s="41">
        <f t="shared" si="2"/>
        <v>0.02</v>
      </c>
      <c r="J46" s="42">
        <f t="shared" si="3"/>
        <v>0.85040000000000004</v>
      </c>
    </row>
    <row r="47" spans="2:10" x14ac:dyDescent="0.3">
      <c r="B47" s="35">
        <v>45166</v>
      </c>
      <c r="C47" s="21" t="s">
        <v>355</v>
      </c>
      <c r="D47" s="21" t="s">
        <v>317</v>
      </c>
      <c r="E47" s="36">
        <v>120.18</v>
      </c>
      <c r="F47" s="29" t="s">
        <v>309</v>
      </c>
      <c r="G47" s="40">
        <f t="shared" si="0"/>
        <v>0.01</v>
      </c>
      <c r="H47" s="42">
        <f t="shared" si="1"/>
        <v>1.2018000000000002</v>
      </c>
      <c r="I47" s="41">
        <f t="shared" si="2"/>
        <v>0.02</v>
      </c>
      <c r="J47" s="42">
        <f t="shared" si="3"/>
        <v>2.4036000000000004</v>
      </c>
    </row>
    <row r="48" spans="2:10" x14ac:dyDescent="0.3">
      <c r="B48" s="37">
        <v>45168</v>
      </c>
      <c r="C48" s="25" t="s">
        <v>335</v>
      </c>
      <c r="D48" s="25" t="s">
        <v>315</v>
      </c>
      <c r="E48" s="38">
        <v>102.76</v>
      </c>
      <c r="F48" s="31" t="s">
        <v>312</v>
      </c>
      <c r="G48" s="40">
        <f t="shared" si="0"/>
        <v>0.02</v>
      </c>
      <c r="H48" s="42">
        <f t="shared" si="1"/>
        <v>2.0552000000000001</v>
      </c>
      <c r="I48" s="41">
        <f t="shared" si="2"/>
        <v>0.02</v>
      </c>
      <c r="J48" s="42">
        <f t="shared" si="3"/>
        <v>2.0552000000000001</v>
      </c>
    </row>
  </sheetData>
  <mergeCells count="1">
    <mergeCell ref="B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B1670-550A-455A-9D09-1B6A51AF2AED}">
  <dimension ref="B2:K52"/>
  <sheetViews>
    <sheetView zoomScaleNormal="100" workbookViewId="0"/>
  </sheetViews>
  <sheetFormatPr defaultRowHeight="14.4" x14ac:dyDescent="0.3"/>
  <cols>
    <col min="1" max="1" width="2.77734375" style="1" customWidth="1"/>
    <col min="2" max="2" width="17.109375" style="1" bestFit="1" customWidth="1"/>
    <col min="3" max="3" width="11.33203125" style="1" customWidth="1"/>
    <col min="4" max="4" width="23.88671875" style="1" bestFit="1" customWidth="1"/>
    <col min="5" max="5" width="13.88671875" style="1" bestFit="1" customWidth="1"/>
    <col min="6" max="6" width="15.77734375" style="1" bestFit="1" customWidth="1"/>
    <col min="7" max="11" width="12.77734375" style="1" customWidth="1"/>
    <col min="12" max="16384" width="8.88671875" style="1"/>
  </cols>
  <sheetData>
    <row r="2" spans="2:11" ht="25.8" x14ac:dyDescent="0.5">
      <c r="B2" s="56" t="s">
        <v>362</v>
      </c>
      <c r="C2" s="56"/>
      <c r="D2" s="56"/>
      <c r="E2" s="56"/>
      <c r="F2" s="56"/>
      <c r="G2" s="56"/>
      <c r="H2" s="56"/>
      <c r="I2" s="56"/>
      <c r="J2" s="56"/>
      <c r="K2" s="56"/>
    </row>
    <row r="4" spans="2:11" ht="15" thickBot="1" x14ac:dyDescent="0.35">
      <c r="B4" s="6" t="s">
        <v>35</v>
      </c>
      <c r="C4" s="6" t="s">
        <v>36</v>
      </c>
      <c r="D4" s="6" t="s">
        <v>37</v>
      </c>
      <c r="E4" s="6" t="s">
        <v>141</v>
      </c>
      <c r="F4" s="7" t="s">
        <v>38</v>
      </c>
      <c r="G4" s="6" t="s">
        <v>178</v>
      </c>
      <c r="H4" s="6" t="s">
        <v>179</v>
      </c>
      <c r="I4" s="6" t="s">
        <v>180</v>
      </c>
      <c r="J4" s="6" t="s">
        <v>182</v>
      </c>
      <c r="K4" s="6" t="s">
        <v>181</v>
      </c>
    </row>
    <row r="5" spans="2:11" ht="15" thickTop="1" x14ac:dyDescent="0.3">
      <c r="B5" s="16" t="s">
        <v>39</v>
      </c>
      <c r="C5" s="16" t="s">
        <v>43</v>
      </c>
      <c r="D5" s="16" t="s">
        <v>93</v>
      </c>
      <c r="E5" s="16" t="s">
        <v>163</v>
      </c>
      <c r="F5" s="27" t="s">
        <v>92</v>
      </c>
      <c r="G5" s="28" t="s">
        <v>417</v>
      </c>
      <c r="H5" s="28" t="s">
        <v>457</v>
      </c>
      <c r="I5" s="28" t="s">
        <v>491</v>
      </c>
      <c r="J5" s="28">
        <v>108</v>
      </c>
      <c r="K5" s="28">
        <v>7897</v>
      </c>
    </row>
    <row r="6" spans="2:11" x14ac:dyDescent="0.3">
      <c r="B6" s="20" t="s">
        <v>40</v>
      </c>
      <c r="C6" s="20" t="s">
        <v>26</v>
      </c>
      <c r="D6" s="20" t="s">
        <v>94</v>
      </c>
      <c r="E6" s="20" t="s">
        <v>142</v>
      </c>
      <c r="F6" s="29" t="s">
        <v>370</v>
      </c>
      <c r="G6" s="30" t="s">
        <v>418</v>
      </c>
      <c r="H6" s="30" t="s">
        <v>458</v>
      </c>
      <c r="I6" s="30" t="s">
        <v>499</v>
      </c>
      <c r="J6" s="30">
        <v>104</v>
      </c>
      <c r="K6" s="30">
        <v>5236</v>
      </c>
    </row>
    <row r="7" spans="2:11" x14ac:dyDescent="0.3">
      <c r="B7" s="20" t="s">
        <v>42</v>
      </c>
      <c r="C7" s="20" t="s">
        <v>45</v>
      </c>
      <c r="D7" s="20" t="s">
        <v>95</v>
      </c>
      <c r="E7" s="20" t="s">
        <v>143</v>
      </c>
      <c r="F7" s="29" t="s">
        <v>371</v>
      </c>
      <c r="G7" s="30" t="s">
        <v>419</v>
      </c>
      <c r="H7" s="30" t="s">
        <v>459</v>
      </c>
      <c r="I7" s="30" t="s">
        <v>492</v>
      </c>
      <c r="J7" s="30">
        <v>104</v>
      </c>
      <c r="K7" s="30">
        <v>8789</v>
      </c>
    </row>
    <row r="8" spans="2:11" x14ac:dyDescent="0.3">
      <c r="B8" s="20" t="s">
        <v>44</v>
      </c>
      <c r="C8" s="20" t="s">
        <v>49</v>
      </c>
      <c r="D8" s="20" t="s">
        <v>96</v>
      </c>
      <c r="E8" s="20" t="s">
        <v>164</v>
      </c>
      <c r="F8" s="29" t="s">
        <v>372</v>
      </c>
      <c r="G8" s="30" t="s">
        <v>420</v>
      </c>
      <c r="H8" s="30" t="s">
        <v>460</v>
      </c>
      <c r="I8" s="30" t="s">
        <v>493</v>
      </c>
      <c r="J8" s="30">
        <v>105</v>
      </c>
      <c r="K8" s="30">
        <v>2461</v>
      </c>
    </row>
    <row r="9" spans="2:11" x14ac:dyDescent="0.3">
      <c r="B9" s="20" t="s">
        <v>46</v>
      </c>
      <c r="C9" s="20" t="s">
        <v>47</v>
      </c>
      <c r="D9" s="20" t="s">
        <v>97</v>
      </c>
      <c r="E9" s="20" t="s">
        <v>164</v>
      </c>
      <c r="F9" s="29" t="s">
        <v>373</v>
      </c>
      <c r="G9" s="30" t="s">
        <v>421</v>
      </c>
      <c r="H9" s="30" t="s">
        <v>461</v>
      </c>
      <c r="I9" s="30" t="s">
        <v>494</v>
      </c>
      <c r="J9" s="30">
        <v>105</v>
      </c>
      <c r="K9" s="30">
        <v>6523</v>
      </c>
    </row>
    <row r="10" spans="2:11" x14ac:dyDescent="0.3">
      <c r="B10" s="20" t="s">
        <v>48</v>
      </c>
      <c r="C10" s="20" t="s">
        <v>41</v>
      </c>
      <c r="D10" s="20" t="s">
        <v>98</v>
      </c>
      <c r="E10" s="20" t="s">
        <v>165</v>
      </c>
      <c r="F10" s="29" t="s">
        <v>374</v>
      </c>
      <c r="G10" s="30" t="s">
        <v>422</v>
      </c>
      <c r="H10" s="30" t="s">
        <v>462</v>
      </c>
      <c r="I10" s="30" t="s">
        <v>495</v>
      </c>
      <c r="J10" s="30">
        <v>106</v>
      </c>
      <c r="K10" s="30">
        <v>1598</v>
      </c>
    </row>
    <row r="11" spans="2:11" x14ac:dyDescent="0.3">
      <c r="B11" s="20" t="s">
        <v>50</v>
      </c>
      <c r="C11" s="20" t="s">
        <v>41</v>
      </c>
      <c r="D11" s="20" t="s">
        <v>99</v>
      </c>
      <c r="E11" s="20" t="s">
        <v>144</v>
      </c>
      <c r="F11" s="29" t="s">
        <v>375</v>
      </c>
      <c r="G11" s="30" t="s">
        <v>423</v>
      </c>
      <c r="H11" s="30" t="s">
        <v>463</v>
      </c>
      <c r="I11" s="30" t="s">
        <v>500</v>
      </c>
      <c r="J11" s="30">
        <v>103</v>
      </c>
      <c r="K11" s="30">
        <v>9347</v>
      </c>
    </row>
    <row r="12" spans="2:11" x14ac:dyDescent="0.3">
      <c r="B12" s="20" t="s">
        <v>51</v>
      </c>
      <c r="C12" s="20" t="s">
        <v>47</v>
      </c>
      <c r="D12" s="20" t="s">
        <v>100</v>
      </c>
      <c r="E12" s="20" t="s">
        <v>166</v>
      </c>
      <c r="F12" s="29" t="s">
        <v>376</v>
      </c>
      <c r="G12" s="30" t="s">
        <v>424</v>
      </c>
      <c r="H12" s="30" t="s">
        <v>464</v>
      </c>
      <c r="I12" s="30" t="s">
        <v>501</v>
      </c>
      <c r="J12" s="30">
        <v>109</v>
      </c>
      <c r="K12" s="30">
        <v>6729</v>
      </c>
    </row>
    <row r="13" spans="2:11" x14ac:dyDescent="0.3">
      <c r="B13" s="20" t="s">
        <v>52</v>
      </c>
      <c r="C13" s="20" t="s">
        <v>26</v>
      </c>
      <c r="D13" s="20" t="s">
        <v>101</v>
      </c>
      <c r="E13" s="20" t="s">
        <v>145</v>
      </c>
      <c r="F13" s="29" t="s">
        <v>377</v>
      </c>
      <c r="G13" s="30" t="s">
        <v>425</v>
      </c>
      <c r="H13" s="30" t="s">
        <v>465</v>
      </c>
      <c r="I13" s="30" t="s">
        <v>502</v>
      </c>
      <c r="J13" s="30">
        <v>100</v>
      </c>
      <c r="K13" s="30">
        <v>3145</v>
      </c>
    </row>
    <row r="14" spans="2:11" x14ac:dyDescent="0.3">
      <c r="B14" s="20" t="s">
        <v>53</v>
      </c>
      <c r="C14" s="20" t="s">
        <v>26</v>
      </c>
      <c r="D14" s="20" t="s">
        <v>102</v>
      </c>
      <c r="E14" s="20" t="s">
        <v>146</v>
      </c>
      <c r="F14" s="29" t="s">
        <v>378</v>
      </c>
      <c r="G14" s="30" t="s">
        <v>426</v>
      </c>
      <c r="H14" s="30" t="s">
        <v>466</v>
      </c>
      <c r="I14" s="30" t="s">
        <v>503</v>
      </c>
      <c r="J14" s="30">
        <v>101</v>
      </c>
      <c r="K14" s="30">
        <v>8957</v>
      </c>
    </row>
    <row r="15" spans="2:11" x14ac:dyDescent="0.3">
      <c r="B15" s="20" t="s">
        <v>54</v>
      </c>
      <c r="C15" s="20" t="s">
        <v>49</v>
      </c>
      <c r="D15" s="20" t="s">
        <v>103</v>
      </c>
      <c r="E15" s="20" t="s">
        <v>142</v>
      </c>
      <c r="F15" s="29" t="s">
        <v>379</v>
      </c>
      <c r="G15" s="30" t="s">
        <v>427</v>
      </c>
      <c r="H15" s="30" t="s">
        <v>467</v>
      </c>
      <c r="I15" s="30" t="s">
        <v>504</v>
      </c>
      <c r="J15" s="30">
        <v>104</v>
      </c>
      <c r="K15" s="30">
        <v>4372</v>
      </c>
    </row>
    <row r="16" spans="2:11" x14ac:dyDescent="0.3">
      <c r="B16" s="20" t="s">
        <v>55</v>
      </c>
      <c r="C16" s="20" t="s">
        <v>47</v>
      </c>
      <c r="D16" s="20" t="s">
        <v>104</v>
      </c>
      <c r="E16" s="20" t="s">
        <v>146</v>
      </c>
      <c r="F16" s="29" t="s">
        <v>380</v>
      </c>
      <c r="G16" s="30" t="s">
        <v>428</v>
      </c>
      <c r="H16" s="30" t="s">
        <v>460</v>
      </c>
      <c r="I16" s="30" t="s">
        <v>505</v>
      </c>
      <c r="J16" s="30">
        <v>101</v>
      </c>
      <c r="K16" s="30">
        <v>7854</v>
      </c>
    </row>
    <row r="17" spans="2:11" x14ac:dyDescent="0.3">
      <c r="B17" s="20" t="s">
        <v>56</v>
      </c>
      <c r="C17" s="20" t="s">
        <v>43</v>
      </c>
      <c r="D17" s="20" t="s">
        <v>105</v>
      </c>
      <c r="E17" s="20" t="s">
        <v>145</v>
      </c>
      <c r="F17" s="29" t="s">
        <v>381</v>
      </c>
      <c r="G17" s="30" t="s">
        <v>429</v>
      </c>
      <c r="H17" s="30" t="s">
        <v>468</v>
      </c>
      <c r="I17" s="30" t="s">
        <v>506</v>
      </c>
      <c r="J17" s="30">
        <v>100</v>
      </c>
      <c r="K17" s="30">
        <v>6910</v>
      </c>
    </row>
    <row r="18" spans="2:11" x14ac:dyDescent="0.3">
      <c r="B18" s="20" t="s">
        <v>57</v>
      </c>
      <c r="C18" s="20" t="s">
        <v>43</v>
      </c>
      <c r="D18" s="20" t="s">
        <v>106</v>
      </c>
      <c r="E18" s="20" t="s">
        <v>147</v>
      </c>
      <c r="F18" s="29" t="s">
        <v>382</v>
      </c>
      <c r="G18" s="30" t="s">
        <v>430</v>
      </c>
      <c r="H18" s="30" t="s">
        <v>469</v>
      </c>
      <c r="I18" s="30" t="s">
        <v>507</v>
      </c>
      <c r="J18" s="30">
        <v>107</v>
      </c>
      <c r="K18" s="30">
        <v>1728</v>
      </c>
    </row>
    <row r="19" spans="2:11" x14ac:dyDescent="0.3">
      <c r="B19" s="20" t="s">
        <v>58</v>
      </c>
      <c r="C19" s="20" t="s">
        <v>49</v>
      </c>
      <c r="D19" s="20" t="s">
        <v>107</v>
      </c>
      <c r="E19" s="20" t="s">
        <v>166</v>
      </c>
      <c r="F19" s="29" t="s">
        <v>383</v>
      </c>
      <c r="G19" s="30" t="s">
        <v>431</v>
      </c>
      <c r="H19" s="30" t="s">
        <v>470</v>
      </c>
      <c r="I19" s="30" t="s">
        <v>508</v>
      </c>
      <c r="J19" s="30">
        <v>109</v>
      </c>
      <c r="K19" s="30">
        <v>4692</v>
      </c>
    </row>
    <row r="20" spans="2:11" x14ac:dyDescent="0.3">
      <c r="B20" s="20" t="s">
        <v>59</v>
      </c>
      <c r="C20" s="20" t="s">
        <v>41</v>
      </c>
      <c r="D20" s="20" t="s">
        <v>108</v>
      </c>
      <c r="E20" s="20" t="s">
        <v>148</v>
      </c>
      <c r="F20" s="29" t="s">
        <v>384</v>
      </c>
      <c r="G20" s="30" t="s">
        <v>432</v>
      </c>
      <c r="H20" s="30" t="s">
        <v>471</v>
      </c>
      <c r="I20" s="30" t="s">
        <v>509</v>
      </c>
      <c r="J20" s="30">
        <v>209</v>
      </c>
      <c r="K20" s="30">
        <v>8036</v>
      </c>
    </row>
    <row r="21" spans="2:11" x14ac:dyDescent="0.3">
      <c r="B21" s="20" t="s">
        <v>60</v>
      </c>
      <c r="C21" s="20" t="s">
        <v>49</v>
      </c>
      <c r="D21" s="20" t="s">
        <v>109</v>
      </c>
      <c r="E21" s="20" t="s">
        <v>167</v>
      </c>
      <c r="F21" s="29" t="s">
        <v>385</v>
      </c>
      <c r="G21" s="30" t="s">
        <v>433</v>
      </c>
      <c r="H21" s="30" t="s">
        <v>466</v>
      </c>
      <c r="I21" s="30" t="s">
        <v>510</v>
      </c>
      <c r="J21" s="30">
        <v>206</v>
      </c>
      <c r="K21" s="30">
        <v>6158</v>
      </c>
    </row>
    <row r="22" spans="2:11" x14ac:dyDescent="0.3">
      <c r="B22" s="20" t="s">
        <v>61</v>
      </c>
      <c r="C22" s="20" t="s">
        <v>26</v>
      </c>
      <c r="D22" s="20" t="s">
        <v>110</v>
      </c>
      <c r="E22" s="20" t="s">
        <v>168</v>
      </c>
      <c r="F22" s="29" t="s">
        <v>386</v>
      </c>
      <c r="G22" s="30" t="s">
        <v>434</v>
      </c>
      <c r="H22" s="30" t="s">
        <v>472</v>
      </c>
      <c r="I22" s="30" t="s">
        <v>511</v>
      </c>
      <c r="J22" s="30">
        <v>201</v>
      </c>
      <c r="K22" s="30">
        <v>4091</v>
      </c>
    </row>
    <row r="23" spans="2:11" x14ac:dyDescent="0.3">
      <c r="B23" s="20" t="s">
        <v>62</v>
      </c>
      <c r="C23" s="20" t="s">
        <v>41</v>
      </c>
      <c r="D23" s="20" t="s">
        <v>111</v>
      </c>
      <c r="E23" s="20" t="s">
        <v>169</v>
      </c>
      <c r="F23" s="29" t="s">
        <v>387</v>
      </c>
      <c r="G23" s="30" t="s">
        <v>435</v>
      </c>
      <c r="H23" s="30" t="s">
        <v>473</v>
      </c>
      <c r="I23" s="30" t="s">
        <v>512</v>
      </c>
      <c r="J23" s="30">
        <v>203</v>
      </c>
      <c r="K23" s="30">
        <v>7603</v>
      </c>
    </row>
    <row r="24" spans="2:11" x14ac:dyDescent="0.3">
      <c r="B24" s="20" t="s">
        <v>63</v>
      </c>
      <c r="C24" s="20" t="s">
        <v>47</v>
      </c>
      <c r="D24" s="20" t="s">
        <v>112</v>
      </c>
      <c r="E24" s="20" t="s">
        <v>149</v>
      </c>
      <c r="F24" s="29" t="s">
        <v>388</v>
      </c>
      <c r="G24" s="30" t="s">
        <v>436</v>
      </c>
      <c r="H24" s="30" t="s">
        <v>474</v>
      </c>
      <c r="I24" s="30" t="s">
        <v>513</v>
      </c>
      <c r="J24" s="30">
        <v>207</v>
      </c>
      <c r="K24" s="30">
        <v>9987</v>
      </c>
    </row>
    <row r="25" spans="2:11" x14ac:dyDescent="0.3">
      <c r="B25" s="20" t="s">
        <v>64</v>
      </c>
      <c r="C25" s="20" t="s">
        <v>45</v>
      </c>
      <c r="D25" s="20" t="s">
        <v>113</v>
      </c>
      <c r="E25" s="20" t="s">
        <v>170</v>
      </c>
      <c r="F25" s="29" t="s">
        <v>389</v>
      </c>
      <c r="G25" s="30" t="s">
        <v>437</v>
      </c>
      <c r="H25" s="30" t="s">
        <v>475</v>
      </c>
      <c r="I25" s="30" t="s">
        <v>514</v>
      </c>
      <c r="J25" s="30">
        <v>213</v>
      </c>
      <c r="K25" s="30">
        <v>324</v>
      </c>
    </row>
    <row r="26" spans="2:11" x14ac:dyDescent="0.3">
      <c r="B26" s="20" t="s">
        <v>65</v>
      </c>
      <c r="C26" s="20" t="s">
        <v>43</v>
      </c>
      <c r="D26" s="20" t="s">
        <v>114</v>
      </c>
      <c r="E26" s="20" t="s">
        <v>151</v>
      </c>
      <c r="F26" s="29" t="s">
        <v>390</v>
      </c>
      <c r="G26" s="30" t="s">
        <v>438</v>
      </c>
      <c r="H26" s="30" t="s">
        <v>476</v>
      </c>
      <c r="I26" s="30" t="s">
        <v>515</v>
      </c>
      <c r="J26" s="30">
        <v>218</v>
      </c>
      <c r="K26" s="30">
        <v>2764</v>
      </c>
    </row>
    <row r="27" spans="2:11" x14ac:dyDescent="0.3">
      <c r="B27" s="20" t="s">
        <v>66</v>
      </c>
      <c r="C27" s="20" t="s">
        <v>47</v>
      </c>
      <c r="D27" s="20" t="s">
        <v>115</v>
      </c>
      <c r="E27" s="20" t="s">
        <v>171</v>
      </c>
      <c r="F27" s="29" t="s">
        <v>391</v>
      </c>
      <c r="G27" s="30" t="s">
        <v>439</v>
      </c>
      <c r="H27" s="30" t="s">
        <v>477</v>
      </c>
      <c r="I27" s="30" t="s">
        <v>516</v>
      </c>
      <c r="J27" s="30">
        <v>212</v>
      </c>
      <c r="K27" s="30">
        <v>5682</v>
      </c>
    </row>
    <row r="28" spans="2:11" x14ac:dyDescent="0.3">
      <c r="B28" s="20" t="s">
        <v>67</v>
      </c>
      <c r="C28" s="20" t="s">
        <v>26</v>
      </c>
      <c r="D28" s="20" t="s">
        <v>116</v>
      </c>
      <c r="E28" s="20" t="s">
        <v>172</v>
      </c>
      <c r="F28" s="29" t="s">
        <v>392</v>
      </c>
      <c r="G28" s="30" t="s">
        <v>440</v>
      </c>
      <c r="H28" s="30" t="s">
        <v>478</v>
      </c>
      <c r="I28" s="30" t="s">
        <v>517</v>
      </c>
      <c r="J28" s="30">
        <v>219</v>
      </c>
      <c r="K28" s="30">
        <v>9845</v>
      </c>
    </row>
    <row r="29" spans="2:11" x14ac:dyDescent="0.3">
      <c r="B29" s="20" t="s">
        <v>68</v>
      </c>
      <c r="C29" s="20" t="s">
        <v>49</v>
      </c>
      <c r="D29" s="20" t="s">
        <v>117</v>
      </c>
      <c r="E29" s="20" t="s">
        <v>152</v>
      </c>
      <c r="F29" s="29" t="s">
        <v>393</v>
      </c>
      <c r="G29" s="30" t="s">
        <v>441</v>
      </c>
      <c r="H29" s="30" t="s">
        <v>479</v>
      </c>
      <c r="I29" s="30" t="s">
        <v>518</v>
      </c>
      <c r="J29" s="30">
        <v>216</v>
      </c>
      <c r="K29" s="30">
        <v>7049</v>
      </c>
    </row>
    <row r="30" spans="2:11" x14ac:dyDescent="0.3">
      <c r="B30" s="20" t="s">
        <v>69</v>
      </c>
      <c r="C30" s="20" t="s">
        <v>26</v>
      </c>
      <c r="D30" s="20" t="s">
        <v>118</v>
      </c>
      <c r="E30" s="20" t="s">
        <v>153</v>
      </c>
      <c r="F30" s="29" t="s">
        <v>394</v>
      </c>
      <c r="G30" s="30" t="s">
        <v>442</v>
      </c>
      <c r="H30" s="30" t="s">
        <v>480</v>
      </c>
      <c r="I30" s="30" t="s">
        <v>519</v>
      </c>
      <c r="J30" s="30">
        <v>214</v>
      </c>
      <c r="K30" s="30">
        <v>1027</v>
      </c>
    </row>
    <row r="31" spans="2:11" x14ac:dyDescent="0.3">
      <c r="B31" s="20" t="s">
        <v>70</v>
      </c>
      <c r="C31" s="20" t="s">
        <v>41</v>
      </c>
      <c r="D31" s="20" t="s">
        <v>119</v>
      </c>
      <c r="E31" s="20" t="s">
        <v>150</v>
      </c>
      <c r="F31" s="29" t="s">
        <v>395</v>
      </c>
      <c r="G31" s="30" t="s">
        <v>443</v>
      </c>
      <c r="H31" s="30" t="s">
        <v>481</v>
      </c>
      <c r="I31" s="30" t="s">
        <v>520</v>
      </c>
      <c r="J31" s="30">
        <v>213</v>
      </c>
      <c r="K31" s="30">
        <v>3156</v>
      </c>
    </row>
    <row r="32" spans="2:11" x14ac:dyDescent="0.3">
      <c r="B32" s="20" t="s">
        <v>71</v>
      </c>
      <c r="C32" s="20" t="s">
        <v>47</v>
      </c>
      <c r="D32" s="20" t="s">
        <v>120</v>
      </c>
      <c r="E32" s="20" t="s">
        <v>153</v>
      </c>
      <c r="F32" s="29" t="s">
        <v>396</v>
      </c>
      <c r="G32" s="30" t="s">
        <v>444</v>
      </c>
      <c r="H32" s="30" t="s">
        <v>482</v>
      </c>
      <c r="I32" s="30" t="s">
        <v>521</v>
      </c>
      <c r="J32" s="30">
        <v>214</v>
      </c>
      <c r="K32" s="30">
        <v>6378</v>
      </c>
    </row>
    <row r="33" spans="2:11" x14ac:dyDescent="0.3">
      <c r="B33" s="20" t="s">
        <v>72</v>
      </c>
      <c r="C33" s="20" t="s">
        <v>47</v>
      </c>
      <c r="D33" s="20" t="s">
        <v>121</v>
      </c>
      <c r="E33" s="20" t="s">
        <v>171</v>
      </c>
      <c r="F33" s="29" t="s">
        <v>397</v>
      </c>
      <c r="G33" s="30" t="s">
        <v>445</v>
      </c>
      <c r="H33" s="30" t="s">
        <v>468</v>
      </c>
      <c r="I33" s="30" t="s">
        <v>522</v>
      </c>
      <c r="J33" s="30">
        <v>212</v>
      </c>
      <c r="K33" s="30">
        <v>5609</v>
      </c>
    </row>
    <row r="34" spans="2:11" x14ac:dyDescent="0.3">
      <c r="B34" s="20" t="s">
        <v>73</v>
      </c>
      <c r="C34" s="20" t="s">
        <v>49</v>
      </c>
      <c r="D34" s="20" t="s">
        <v>122</v>
      </c>
      <c r="E34" s="20" t="s">
        <v>173</v>
      </c>
      <c r="F34" s="29" t="s">
        <v>398</v>
      </c>
      <c r="G34" s="30" t="s">
        <v>446</v>
      </c>
      <c r="H34" s="30" t="s">
        <v>483</v>
      </c>
      <c r="I34" s="30" t="s">
        <v>523</v>
      </c>
      <c r="J34" s="30">
        <v>225</v>
      </c>
      <c r="K34" s="30">
        <v>8012</v>
      </c>
    </row>
    <row r="35" spans="2:11" x14ac:dyDescent="0.3">
      <c r="B35" s="20" t="s">
        <v>74</v>
      </c>
      <c r="C35" s="20" t="s">
        <v>43</v>
      </c>
      <c r="D35" s="20" t="s">
        <v>123</v>
      </c>
      <c r="E35" s="20" t="s">
        <v>154</v>
      </c>
      <c r="F35" s="29" t="s">
        <v>399</v>
      </c>
      <c r="G35" s="30" t="s">
        <v>447</v>
      </c>
      <c r="H35" s="30" t="s">
        <v>484</v>
      </c>
      <c r="I35" s="30" t="s">
        <v>524</v>
      </c>
      <c r="J35" s="30">
        <v>223</v>
      </c>
      <c r="K35" s="30">
        <v>7326</v>
      </c>
    </row>
    <row r="36" spans="2:11" x14ac:dyDescent="0.3">
      <c r="B36" s="20" t="s">
        <v>75</v>
      </c>
      <c r="C36" s="20" t="s">
        <v>49</v>
      </c>
      <c r="D36" s="20" t="s">
        <v>124</v>
      </c>
      <c r="E36" s="20" t="s">
        <v>174</v>
      </c>
      <c r="F36" s="29" t="s">
        <v>400</v>
      </c>
      <c r="G36" s="30" t="s">
        <v>427</v>
      </c>
      <c r="H36" s="30" t="s">
        <v>485</v>
      </c>
      <c r="I36" s="30" t="s">
        <v>525</v>
      </c>
      <c r="J36" s="30">
        <v>223</v>
      </c>
      <c r="K36" s="30">
        <v>2984</v>
      </c>
    </row>
    <row r="37" spans="2:11" x14ac:dyDescent="0.3">
      <c r="B37" s="20" t="s">
        <v>76</v>
      </c>
      <c r="C37" s="20" t="s">
        <v>41</v>
      </c>
      <c r="D37" s="20" t="s">
        <v>125</v>
      </c>
      <c r="E37" s="20" t="s">
        <v>174</v>
      </c>
      <c r="F37" s="29" t="s">
        <v>401</v>
      </c>
      <c r="G37" s="30" t="s">
        <v>418</v>
      </c>
      <c r="H37" s="30" t="s">
        <v>460</v>
      </c>
      <c r="I37" s="30" t="s">
        <v>526</v>
      </c>
      <c r="J37" s="30">
        <v>223</v>
      </c>
      <c r="K37" s="30">
        <v>6493</v>
      </c>
    </row>
    <row r="38" spans="2:11" x14ac:dyDescent="0.3">
      <c r="B38" s="20" t="s">
        <v>77</v>
      </c>
      <c r="C38" s="20" t="s">
        <v>45</v>
      </c>
      <c r="D38" s="20" t="s">
        <v>126</v>
      </c>
      <c r="E38" s="20" t="s">
        <v>155</v>
      </c>
      <c r="F38" s="29" t="s">
        <v>402</v>
      </c>
      <c r="G38" s="30" t="s">
        <v>448</v>
      </c>
      <c r="H38" s="30" t="s">
        <v>479</v>
      </c>
      <c r="I38" s="30" t="s">
        <v>527</v>
      </c>
      <c r="J38" s="30">
        <v>229</v>
      </c>
      <c r="K38" s="30">
        <v>2137</v>
      </c>
    </row>
    <row r="39" spans="2:11" x14ac:dyDescent="0.3">
      <c r="B39" s="20" t="s">
        <v>78</v>
      </c>
      <c r="C39" s="20" t="s">
        <v>47</v>
      </c>
      <c r="D39" s="20" t="s">
        <v>127</v>
      </c>
      <c r="E39" s="20" t="s">
        <v>175</v>
      </c>
      <c r="F39" s="29" t="s">
        <v>403</v>
      </c>
      <c r="G39" s="30" t="s">
        <v>449</v>
      </c>
      <c r="H39" s="30" t="s">
        <v>486</v>
      </c>
      <c r="I39" s="30" t="s">
        <v>528</v>
      </c>
      <c r="J39" s="30">
        <v>303</v>
      </c>
      <c r="K39" s="30">
        <v>7046</v>
      </c>
    </row>
    <row r="40" spans="2:11" x14ac:dyDescent="0.3">
      <c r="B40" s="20" t="s">
        <v>79</v>
      </c>
      <c r="C40" s="20" t="s">
        <v>45</v>
      </c>
      <c r="D40" s="20" t="s">
        <v>128</v>
      </c>
      <c r="E40" s="20" t="s">
        <v>176</v>
      </c>
      <c r="F40" s="29" t="s">
        <v>404</v>
      </c>
      <c r="G40" s="30" t="s">
        <v>450</v>
      </c>
      <c r="H40" s="30" t="s">
        <v>462</v>
      </c>
      <c r="I40" s="30" t="s">
        <v>529</v>
      </c>
      <c r="J40" s="30">
        <v>307</v>
      </c>
      <c r="K40" s="30">
        <v>8106</v>
      </c>
    </row>
    <row r="41" spans="2:11" x14ac:dyDescent="0.3">
      <c r="B41" s="20" t="s">
        <v>80</v>
      </c>
      <c r="C41" s="20" t="s">
        <v>41</v>
      </c>
      <c r="D41" s="20" t="s">
        <v>129</v>
      </c>
      <c r="E41" s="20" t="s">
        <v>156</v>
      </c>
      <c r="F41" s="29" t="s">
        <v>405</v>
      </c>
      <c r="G41" s="30" t="s">
        <v>451</v>
      </c>
      <c r="H41" s="30" t="s">
        <v>487</v>
      </c>
      <c r="I41" s="30" t="s">
        <v>530</v>
      </c>
      <c r="J41" s="30">
        <v>305</v>
      </c>
      <c r="K41" s="30">
        <v>9263</v>
      </c>
    </row>
    <row r="42" spans="2:11" x14ac:dyDescent="0.3">
      <c r="B42" s="20" t="s">
        <v>81</v>
      </c>
      <c r="C42" s="20" t="s">
        <v>26</v>
      </c>
      <c r="D42" s="20" t="s">
        <v>130</v>
      </c>
      <c r="E42" s="20" t="s">
        <v>157</v>
      </c>
      <c r="F42" s="29" t="s">
        <v>406</v>
      </c>
      <c r="G42" s="30" t="s">
        <v>452</v>
      </c>
      <c r="H42" s="30" t="s">
        <v>468</v>
      </c>
      <c r="I42" s="30" t="s">
        <v>531</v>
      </c>
      <c r="J42" s="30">
        <v>300</v>
      </c>
      <c r="K42" s="30">
        <v>1408</v>
      </c>
    </row>
    <row r="43" spans="2:11" x14ac:dyDescent="0.3">
      <c r="B43" s="20" t="s">
        <v>82</v>
      </c>
      <c r="C43" s="20" t="s">
        <v>43</v>
      </c>
      <c r="D43" s="20" t="s">
        <v>131</v>
      </c>
      <c r="E43" s="20" t="s">
        <v>175</v>
      </c>
      <c r="F43" s="29" t="s">
        <v>407</v>
      </c>
      <c r="G43" s="30" t="s">
        <v>453</v>
      </c>
      <c r="H43" s="30" t="s">
        <v>488</v>
      </c>
      <c r="I43" s="30" t="s">
        <v>532</v>
      </c>
      <c r="J43" s="30">
        <v>303</v>
      </c>
      <c r="K43" s="30">
        <v>4087</v>
      </c>
    </row>
    <row r="44" spans="2:11" x14ac:dyDescent="0.3">
      <c r="B44" s="20" t="s">
        <v>83</v>
      </c>
      <c r="C44" s="20" t="s">
        <v>26</v>
      </c>
      <c r="D44" s="20" t="s">
        <v>132</v>
      </c>
      <c r="E44" s="20" t="s">
        <v>158</v>
      </c>
      <c r="F44" s="29" t="s">
        <v>408</v>
      </c>
      <c r="G44" s="30" t="s">
        <v>454</v>
      </c>
      <c r="H44" s="30" t="s">
        <v>465</v>
      </c>
      <c r="I44" s="30" t="s">
        <v>533</v>
      </c>
      <c r="J44" s="30">
        <v>306</v>
      </c>
      <c r="K44" s="30">
        <v>6374</v>
      </c>
    </row>
    <row r="45" spans="2:11" x14ac:dyDescent="0.3">
      <c r="B45" s="20" t="s">
        <v>84</v>
      </c>
      <c r="C45" s="20" t="s">
        <v>47</v>
      </c>
      <c r="D45" s="20" t="s">
        <v>133</v>
      </c>
      <c r="E45" s="20" t="s">
        <v>159</v>
      </c>
      <c r="F45" s="29" t="s">
        <v>409</v>
      </c>
      <c r="G45" s="30" t="s">
        <v>432</v>
      </c>
      <c r="H45" s="30" t="s">
        <v>473</v>
      </c>
      <c r="I45" s="30" t="s">
        <v>534</v>
      </c>
      <c r="J45" s="30">
        <v>308</v>
      </c>
      <c r="K45" s="30">
        <v>9514</v>
      </c>
    </row>
    <row r="46" spans="2:11" x14ac:dyDescent="0.3">
      <c r="B46" s="20" t="s">
        <v>85</v>
      </c>
      <c r="C46" s="20" t="s">
        <v>43</v>
      </c>
      <c r="D46" s="20" t="s">
        <v>134</v>
      </c>
      <c r="E46" s="20" t="s">
        <v>160</v>
      </c>
      <c r="F46" s="29" t="s">
        <v>410</v>
      </c>
      <c r="G46" s="30" t="s">
        <v>446</v>
      </c>
      <c r="H46" s="30" t="s">
        <v>489</v>
      </c>
      <c r="I46" s="30" t="s">
        <v>535</v>
      </c>
      <c r="J46" s="30">
        <v>301</v>
      </c>
      <c r="K46" s="30">
        <v>6058</v>
      </c>
    </row>
    <row r="47" spans="2:11" x14ac:dyDescent="0.3">
      <c r="B47" s="20" t="s">
        <v>86</v>
      </c>
      <c r="C47" s="20" t="s">
        <v>45</v>
      </c>
      <c r="D47" s="20" t="s">
        <v>135</v>
      </c>
      <c r="E47" s="20" t="s">
        <v>161</v>
      </c>
      <c r="F47" s="29" t="s">
        <v>411</v>
      </c>
      <c r="G47" s="30" t="s">
        <v>420</v>
      </c>
      <c r="H47" s="30" t="s">
        <v>490</v>
      </c>
      <c r="I47" s="30" t="s">
        <v>536</v>
      </c>
      <c r="J47" s="30">
        <v>300</v>
      </c>
      <c r="K47" s="30">
        <v>8743</v>
      </c>
    </row>
    <row r="48" spans="2:11" x14ac:dyDescent="0.3">
      <c r="B48" s="20" t="s">
        <v>87</v>
      </c>
      <c r="C48" s="20" t="s">
        <v>47</v>
      </c>
      <c r="D48" s="20" t="s">
        <v>136</v>
      </c>
      <c r="E48" s="20" t="s">
        <v>162</v>
      </c>
      <c r="F48" s="29" t="s">
        <v>412</v>
      </c>
      <c r="G48" s="30" t="s">
        <v>455</v>
      </c>
      <c r="H48" s="30" t="s">
        <v>475</v>
      </c>
      <c r="I48" s="30" t="s">
        <v>537</v>
      </c>
      <c r="J48" s="30">
        <v>309</v>
      </c>
      <c r="K48" s="30">
        <v>3804</v>
      </c>
    </row>
    <row r="49" spans="2:11" x14ac:dyDescent="0.3">
      <c r="B49" s="20" t="s">
        <v>88</v>
      </c>
      <c r="C49" s="20" t="s">
        <v>49</v>
      </c>
      <c r="D49" s="20" t="s">
        <v>137</v>
      </c>
      <c r="E49" s="20" t="s">
        <v>160</v>
      </c>
      <c r="F49" s="29" t="s">
        <v>413</v>
      </c>
      <c r="G49" s="30" t="s">
        <v>437</v>
      </c>
      <c r="H49" s="30" t="s">
        <v>457</v>
      </c>
      <c r="I49" s="30" t="s">
        <v>496</v>
      </c>
      <c r="J49" s="30">
        <v>301</v>
      </c>
      <c r="K49" s="30">
        <v>5176</v>
      </c>
    </row>
    <row r="50" spans="2:11" x14ac:dyDescent="0.3">
      <c r="B50" s="20" t="s">
        <v>89</v>
      </c>
      <c r="C50" s="20" t="s">
        <v>26</v>
      </c>
      <c r="D50" s="20" t="s">
        <v>138</v>
      </c>
      <c r="E50" s="20" t="s">
        <v>176</v>
      </c>
      <c r="F50" s="29" t="s">
        <v>414</v>
      </c>
      <c r="G50" s="30" t="s">
        <v>456</v>
      </c>
      <c r="H50" s="30" t="s">
        <v>461</v>
      </c>
      <c r="I50" s="30" t="s">
        <v>497</v>
      </c>
      <c r="J50" s="30">
        <v>307</v>
      </c>
      <c r="K50" s="30">
        <v>6320</v>
      </c>
    </row>
    <row r="51" spans="2:11" x14ac:dyDescent="0.3">
      <c r="B51" s="20" t="s">
        <v>90</v>
      </c>
      <c r="C51" s="20" t="s">
        <v>49</v>
      </c>
      <c r="D51" s="20" t="s">
        <v>139</v>
      </c>
      <c r="E51" s="20" t="s">
        <v>162</v>
      </c>
      <c r="F51" s="29" t="s">
        <v>415</v>
      </c>
      <c r="G51" s="30" t="s">
        <v>428</v>
      </c>
      <c r="H51" s="30" t="s">
        <v>458</v>
      </c>
      <c r="I51" s="30" t="s">
        <v>538</v>
      </c>
      <c r="J51" s="30">
        <v>309</v>
      </c>
      <c r="K51" s="30">
        <v>2805</v>
      </c>
    </row>
    <row r="52" spans="2:11" x14ac:dyDescent="0.3">
      <c r="B52" s="24" t="s">
        <v>91</v>
      </c>
      <c r="C52" s="24" t="s">
        <v>41</v>
      </c>
      <c r="D52" s="24" t="s">
        <v>140</v>
      </c>
      <c r="E52" s="24" t="s">
        <v>177</v>
      </c>
      <c r="F52" s="31" t="s">
        <v>416</v>
      </c>
      <c r="G52" s="32" t="s">
        <v>444</v>
      </c>
      <c r="H52" s="32" t="s">
        <v>476</v>
      </c>
      <c r="I52" s="32" t="s">
        <v>498</v>
      </c>
      <c r="J52" s="32">
        <v>304</v>
      </c>
      <c r="K52" s="32">
        <v>649</v>
      </c>
    </row>
  </sheetData>
  <mergeCells count="1">
    <mergeCell ref="B2:K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3D521-2C1B-4BA7-BF75-1AB164883C8E}">
  <dimension ref="B2:L50"/>
  <sheetViews>
    <sheetView zoomScaleNormal="100" workbookViewId="0"/>
  </sheetViews>
  <sheetFormatPr defaultRowHeight="14.4" x14ac:dyDescent="0.3"/>
  <cols>
    <col min="1" max="1" width="2.77734375" style="1" customWidth="1"/>
    <col min="2" max="4" width="11.77734375" style="1" customWidth="1"/>
    <col min="5" max="5" width="8.44140625" style="1" bestFit="1" customWidth="1"/>
    <col min="6" max="7" width="11.77734375" style="1" customWidth="1"/>
    <col min="8" max="8" width="2.77734375" style="1" customWidth="1"/>
    <col min="9" max="10" width="12.77734375" style="1" customWidth="1"/>
    <col min="11" max="11" width="13.33203125" style="1" bestFit="1" customWidth="1"/>
    <col min="12" max="12" width="12.77734375" style="1" customWidth="1"/>
    <col min="13" max="13" width="2.77734375" style="1" customWidth="1"/>
    <col min="14" max="16384" width="8.88671875" style="1"/>
  </cols>
  <sheetData>
    <row r="2" spans="2:12" ht="25.8" x14ac:dyDescent="0.5">
      <c r="B2" s="56" t="s">
        <v>360</v>
      </c>
      <c r="C2" s="56"/>
      <c r="D2" s="56"/>
      <c r="E2" s="56"/>
      <c r="F2" s="56"/>
      <c r="G2" s="56"/>
      <c r="H2" s="56"/>
      <c r="I2" s="56"/>
      <c r="J2" s="56"/>
      <c r="K2" s="56"/>
      <c r="L2" s="56"/>
    </row>
    <row r="4" spans="2:12" ht="15" thickBot="1" x14ac:dyDescent="0.35">
      <c r="B4" s="3" t="s">
        <v>0</v>
      </c>
      <c r="C4" s="3" t="s">
        <v>25</v>
      </c>
      <c r="D4" s="3" t="s">
        <v>1</v>
      </c>
      <c r="E4" s="3" t="s">
        <v>30</v>
      </c>
      <c r="F4" s="3" t="s">
        <v>31</v>
      </c>
      <c r="G4" s="3" t="s">
        <v>24</v>
      </c>
      <c r="I4" s="3" t="s">
        <v>1</v>
      </c>
      <c r="J4" s="3" t="s">
        <v>32</v>
      </c>
      <c r="K4" s="3" t="s">
        <v>34</v>
      </c>
      <c r="L4" s="3" t="s">
        <v>33</v>
      </c>
    </row>
    <row r="5" spans="2:12" ht="15" thickTop="1" x14ac:dyDescent="0.3">
      <c r="B5" s="15">
        <v>44927</v>
      </c>
      <c r="C5" s="16" t="s">
        <v>18</v>
      </c>
      <c r="D5" s="16" t="s">
        <v>2</v>
      </c>
      <c r="E5" s="17">
        <v>5</v>
      </c>
      <c r="F5" s="18">
        <v>26.435000000000002</v>
      </c>
      <c r="G5" s="18">
        <v>132.17500000000001</v>
      </c>
      <c r="I5" s="5" t="s">
        <v>14</v>
      </c>
      <c r="J5" s="46">
        <f>COUNTIFS($D$5:$D$50,I5)</f>
        <v>3</v>
      </c>
      <c r="K5" s="46">
        <f>SUMIFS($E$5:$E$50,$D$5:$D$50,$I5)</f>
        <v>110</v>
      </c>
      <c r="L5" s="48">
        <f>SUMIFS($G$5:$G$50,$D$5:$D$50,$I5)</f>
        <v>6600.8060000000005</v>
      </c>
    </row>
    <row r="6" spans="2:12" x14ac:dyDescent="0.3">
      <c r="B6" s="19">
        <v>44928</v>
      </c>
      <c r="C6" s="20" t="s">
        <v>19</v>
      </c>
      <c r="D6" s="20" t="s">
        <v>3</v>
      </c>
      <c r="E6" s="21">
        <v>34</v>
      </c>
      <c r="F6" s="22">
        <v>1.1440000000000001</v>
      </c>
      <c r="G6" s="22">
        <v>38.896000000000001</v>
      </c>
      <c r="I6" s="5" t="s">
        <v>17</v>
      </c>
      <c r="J6" s="46">
        <f t="shared" ref="J6:J20" si="0">COUNTIFS($D$5:$D$50,I6)</f>
        <v>3</v>
      </c>
      <c r="K6" s="46">
        <f>SUMIFS($E$5:$E$50,$D$5:$D$50,$I6)</f>
        <v>133</v>
      </c>
      <c r="L6" s="48">
        <f t="shared" ref="L6:L20" si="1">SUMIFS($G$5:$G$50,$D$5:$D$50,$I6)</f>
        <v>7811.982</v>
      </c>
    </row>
    <row r="7" spans="2:12" x14ac:dyDescent="0.3">
      <c r="B7" s="19">
        <v>44929</v>
      </c>
      <c r="C7" s="20" t="s">
        <v>20</v>
      </c>
      <c r="D7" s="20" t="s">
        <v>4</v>
      </c>
      <c r="E7" s="21">
        <v>39</v>
      </c>
      <c r="F7" s="22">
        <v>87.731000000000009</v>
      </c>
      <c r="G7" s="22">
        <v>3421.5090000000005</v>
      </c>
      <c r="I7" s="5" t="s">
        <v>7</v>
      </c>
      <c r="J7" s="46">
        <f t="shared" si="0"/>
        <v>3</v>
      </c>
      <c r="K7" s="46">
        <f t="shared" ref="K7:K20" si="2">SUMIFS($E$5:$E$50,$D$5:$D$50,$I7)</f>
        <v>161</v>
      </c>
      <c r="L7" s="48">
        <f t="shared" si="1"/>
        <v>6507.3220000000001</v>
      </c>
    </row>
    <row r="8" spans="2:12" x14ac:dyDescent="0.3">
      <c r="B8" s="19">
        <v>44930</v>
      </c>
      <c r="C8" s="20" t="s">
        <v>21</v>
      </c>
      <c r="D8" s="20" t="s">
        <v>5</v>
      </c>
      <c r="E8" s="21">
        <v>53</v>
      </c>
      <c r="F8" s="22">
        <v>75.603999999999999</v>
      </c>
      <c r="G8" s="22">
        <v>4007.0120000000002</v>
      </c>
      <c r="I8" s="5" t="s">
        <v>16</v>
      </c>
      <c r="J8" s="46">
        <f t="shared" si="0"/>
        <v>3</v>
      </c>
      <c r="K8" s="46">
        <f t="shared" si="2"/>
        <v>79</v>
      </c>
      <c r="L8" s="48">
        <f t="shared" si="1"/>
        <v>6111.6789999999992</v>
      </c>
    </row>
    <row r="9" spans="2:12" x14ac:dyDescent="0.3">
      <c r="B9" s="19">
        <v>44931</v>
      </c>
      <c r="C9" s="20" t="s">
        <v>22</v>
      </c>
      <c r="D9" s="20" t="s">
        <v>6</v>
      </c>
      <c r="E9" s="21">
        <v>61</v>
      </c>
      <c r="F9" s="22">
        <v>55.182000000000002</v>
      </c>
      <c r="G9" s="22">
        <v>3366.1020000000003</v>
      </c>
      <c r="I9" s="5" t="s">
        <v>6</v>
      </c>
      <c r="J9" s="46">
        <f t="shared" si="0"/>
        <v>3</v>
      </c>
      <c r="K9" s="46">
        <f t="shared" si="2"/>
        <v>119</v>
      </c>
      <c r="L9" s="48">
        <f t="shared" si="1"/>
        <v>6686.8600000000006</v>
      </c>
    </row>
    <row r="10" spans="2:12" x14ac:dyDescent="0.3">
      <c r="B10" s="19">
        <v>44932</v>
      </c>
      <c r="C10" s="20" t="s">
        <v>18</v>
      </c>
      <c r="D10" s="20" t="s">
        <v>7</v>
      </c>
      <c r="E10" s="21">
        <v>14</v>
      </c>
      <c r="F10" s="22">
        <v>1.6220000000000001</v>
      </c>
      <c r="G10" s="22">
        <v>22.708000000000002</v>
      </c>
      <c r="I10" s="5" t="s">
        <v>8</v>
      </c>
      <c r="J10" s="46">
        <f t="shared" si="0"/>
        <v>3</v>
      </c>
      <c r="K10" s="46">
        <f t="shared" si="2"/>
        <v>93</v>
      </c>
      <c r="L10" s="48">
        <f t="shared" si="1"/>
        <v>3028.6590000000001</v>
      </c>
    </row>
    <row r="11" spans="2:12" x14ac:dyDescent="0.3">
      <c r="B11" s="19">
        <v>44933</v>
      </c>
      <c r="C11" s="20" t="s">
        <v>21</v>
      </c>
      <c r="D11" s="20" t="s">
        <v>8</v>
      </c>
      <c r="E11" s="21">
        <v>25</v>
      </c>
      <c r="F11" s="22">
        <v>11.273</v>
      </c>
      <c r="G11" s="22">
        <v>281.82499999999999</v>
      </c>
      <c r="I11" s="5" t="s">
        <v>4</v>
      </c>
      <c r="J11" s="46">
        <f t="shared" si="0"/>
        <v>3</v>
      </c>
      <c r="K11" s="46">
        <f t="shared" si="2"/>
        <v>76</v>
      </c>
      <c r="L11" s="48">
        <f t="shared" si="1"/>
        <v>5281.1720000000005</v>
      </c>
    </row>
    <row r="12" spans="2:12" x14ac:dyDescent="0.3">
      <c r="B12" s="19">
        <v>44934</v>
      </c>
      <c r="C12" s="20" t="s">
        <v>19</v>
      </c>
      <c r="D12" s="20" t="s">
        <v>9</v>
      </c>
      <c r="E12" s="21">
        <v>38</v>
      </c>
      <c r="F12" s="22">
        <v>16.57</v>
      </c>
      <c r="G12" s="22">
        <v>629.66</v>
      </c>
      <c r="I12" s="5" t="s">
        <v>10</v>
      </c>
      <c r="J12" s="46">
        <f t="shared" si="0"/>
        <v>1</v>
      </c>
      <c r="K12" s="46">
        <f t="shared" si="2"/>
        <v>24</v>
      </c>
      <c r="L12" s="48">
        <f t="shared" si="1"/>
        <v>2021.52</v>
      </c>
    </row>
    <row r="13" spans="2:12" x14ac:dyDescent="0.3">
      <c r="B13" s="19">
        <v>44935</v>
      </c>
      <c r="C13" s="20" t="s">
        <v>20</v>
      </c>
      <c r="D13" s="20" t="s">
        <v>10</v>
      </c>
      <c r="E13" s="21">
        <v>24</v>
      </c>
      <c r="F13" s="22">
        <v>84.23</v>
      </c>
      <c r="G13" s="22">
        <v>2021.52</v>
      </c>
      <c r="I13" s="5" t="s">
        <v>2</v>
      </c>
      <c r="J13" s="46">
        <f t="shared" si="0"/>
        <v>3</v>
      </c>
      <c r="K13" s="46">
        <f t="shared" si="2"/>
        <v>126</v>
      </c>
      <c r="L13" s="48">
        <f t="shared" si="1"/>
        <v>10391.291999999999</v>
      </c>
    </row>
    <row r="14" spans="2:12" x14ac:dyDescent="0.3">
      <c r="B14" s="19">
        <v>44936</v>
      </c>
      <c r="C14" s="20" t="s">
        <v>22</v>
      </c>
      <c r="D14" s="20" t="s">
        <v>11</v>
      </c>
      <c r="E14" s="21">
        <v>89</v>
      </c>
      <c r="F14" s="22">
        <v>20.993000000000002</v>
      </c>
      <c r="G14" s="22">
        <v>1868.3770000000002</v>
      </c>
      <c r="I14" s="5" t="s">
        <v>3</v>
      </c>
      <c r="J14" s="46">
        <f t="shared" si="0"/>
        <v>3</v>
      </c>
      <c r="K14" s="46">
        <f t="shared" si="2"/>
        <v>123</v>
      </c>
      <c r="L14" s="48">
        <f t="shared" si="1"/>
        <v>4286.4480000000003</v>
      </c>
    </row>
    <row r="15" spans="2:12" x14ac:dyDescent="0.3">
      <c r="B15" s="19">
        <v>44937</v>
      </c>
      <c r="C15" s="20" t="s">
        <v>19</v>
      </c>
      <c r="D15" s="20" t="s">
        <v>12</v>
      </c>
      <c r="E15" s="21">
        <v>66</v>
      </c>
      <c r="F15" s="22">
        <v>92.391999999999996</v>
      </c>
      <c r="G15" s="22">
        <v>6097.8719999999994</v>
      </c>
      <c r="I15" s="5" t="s">
        <v>13</v>
      </c>
      <c r="J15" s="46">
        <f t="shared" si="0"/>
        <v>3</v>
      </c>
      <c r="K15" s="46">
        <f t="shared" si="2"/>
        <v>204</v>
      </c>
      <c r="L15" s="48">
        <f t="shared" si="1"/>
        <v>8267.2669999999998</v>
      </c>
    </row>
    <row r="16" spans="2:12" x14ac:dyDescent="0.3">
      <c r="B16" s="19">
        <v>44938</v>
      </c>
      <c r="C16" s="20" t="s">
        <v>20</v>
      </c>
      <c r="D16" s="20" t="s">
        <v>13</v>
      </c>
      <c r="E16" s="21">
        <v>85</v>
      </c>
      <c r="F16" s="22">
        <v>35.26</v>
      </c>
      <c r="G16" s="22">
        <v>2997.1</v>
      </c>
      <c r="I16" s="5" t="s">
        <v>9</v>
      </c>
      <c r="J16" s="46">
        <f t="shared" si="0"/>
        <v>2</v>
      </c>
      <c r="K16" s="46">
        <f t="shared" si="2"/>
        <v>97</v>
      </c>
      <c r="L16" s="48">
        <f t="shared" si="1"/>
        <v>1446.3969999999999</v>
      </c>
    </row>
    <row r="17" spans="2:12" x14ac:dyDescent="0.3">
      <c r="B17" s="19">
        <v>44939</v>
      </c>
      <c r="C17" s="20" t="s">
        <v>18</v>
      </c>
      <c r="D17" s="20" t="s">
        <v>14</v>
      </c>
      <c r="E17" s="21">
        <v>15</v>
      </c>
      <c r="F17" s="22">
        <v>4.7389999999999999</v>
      </c>
      <c r="G17" s="22">
        <v>71.084999999999994</v>
      </c>
      <c r="I17" s="5" t="s">
        <v>11</v>
      </c>
      <c r="J17" s="46">
        <f t="shared" si="0"/>
        <v>3</v>
      </c>
      <c r="K17" s="46">
        <f t="shared" si="2"/>
        <v>163</v>
      </c>
      <c r="L17" s="48">
        <f t="shared" si="1"/>
        <v>4030.3470000000002</v>
      </c>
    </row>
    <row r="18" spans="2:12" x14ac:dyDescent="0.3">
      <c r="B18" s="19">
        <v>44940</v>
      </c>
      <c r="C18" s="20" t="s">
        <v>21</v>
      </c>
      <c r="D18" s="20" t="s">
        <v>15</v>
      </c>
      <c r="E18" s="21">
        <v>19</v>
      </c>
      <c r="F18" s="22">
        <v>48.137</v>
      </c>
      <c r="G18" s="22">
        <v>914.60300000000007</v>
      </c>
      <c r="I18" s="5" t="s">
        <v>5</v>
      </c>
      <c r="J18" s="46">
        <f t="shared" si="0"/>
        <v>4</v>
      </c>
      <c r="K18" s="46">
        <f t="shared" si="2"/>
        <v>183</v>
      </c>
      <c r="L18" s="48">
        <f t="shared" si="1"/>
        <v>7983.0580000000009</v>
      </c>
    </row>
    <row r="19" spans="2:12" x14ac:dyDescent="0.3">
      <c r="B19" s="19">
        <v>44941</v>
      </c>
      <c r="C19" s="20" t="s">
        <v>23</v>
      </c>
      <c r="D19" s="20" t="s">
        <v>16</v>
      </c>
      <c r="E19" s="21">
        <v>7</v>
      </c>
      <c r="F19" s="22">
        <v>23.425000000000001</v>
      </c>
      <c r="G19" s="22">
        <v>163.97499999999999</v>
      </c>
      <c r="I19" s="5" t="s">
        <v>12</v>
      </c>
      <c r="J19" s="46">
        <f t="shared" si="0"/>
        <v>3</v>
      </c>
      <c r="K19" s="46">
        <f t="shared" si="2"/>
        <v>170</v>
      </c>
      <c r="L19" s="48">
        <f t="shared" si="1"/>
        <v>12494.339999999998</v>
      </c>
    </row>
    <row r="20" spans="2:12" x14ac:dyDescent="0.3">
      <c r="B20" s="19">
        <v>44942</v>
      </c>
      <c r="C20" s="20" t="s">
        <v>22</v>
      </c>
      <c r="D20" s="20" t="s">
        <v>17</v>
      </c>
      <c r="E20" s="21">
        <v>20</v>
      </c>
      <c r="F20" s="22">
        <v>93.644999999999996</v>
      </c>
      <c r="G20" s="22">
        <v>1872.8999999999999</v>
      </c>
      <c r="I20" s="8" t="s">
        <v>15</v>
      </c>
      <c r="J20" s="47">
        <f t="shared" si="0"/>
        <v>3</v>
      </c>
      <c r="K20" s="47">
        <f t="shared" si="2"/>
        <v>138</v>
      </c>
      <c r="L20" s="49">
        <f t="shared" si="1"/>
        <v>4951.0309999999999</v>
      </c>
    </row>
    <row r="21" spans="2:12" x14ac:dyDescent="0.3">
      <c r="B21" s="19">
        <v>44943</v>
      </c>
      <c r="C21" s="20" t="s">
        <v>19</v>
      </c>
      <c r="D21" s="20" t="s">
        <v>8</v>
      </c>
      <c r="E21" s="21">
        <v>30</v>
      </c>
      <c r="F21" s="22">
        <v>34.247</v>
      </c>
      <c r="G21" s="22">
        <v>1027.4100000000001</v>
      </c>
      <c r="I21" s="5"/>
    </row>
    <row r="22" spans="2:12" ht="15" thickBot="1" x14ac:dyDescent="0.35">
      <c r="B22" s="19">
        <v>44944</v>
      </c>
      <c r="C22" s="20" t="s">
        <v>18</v>
      </c>
      <c r="D22" s="20" t="s">
        <v>5</v>
      </c>
      <c r="E22" s="21">
        <v>58</v>
      </c>
      <c r="F22" s="22">
        <v>21.277000000000001</v>
      </c>
      <c r="G22" s="22">
        <v>1234.066</v>
      </c>
      <c r="I22" s="3" t="s">
        <v>25</v>
      </c>
      <c r="J22" s="3" t="s">
        <v>32</v>
      </c>
      <c r="K22" s="3" t="s">
        <v>34</v>
      </c>
      <c r="L22" s="3" t="s">
        <v>24</v>
      </c>
    </row>
    <row r="23" spans="2:12" ht="15" thickTop="1" x14ac:dyDescent="0.3">
      <c r="B23" s="19">
        <v>44945</v>
      </c>
      <c r="C23" s="20" t="s">
        <v>22</v>
      </c>
      <c r="D23" s="20" t="s">
        <v>3</v>
      </c>
      <c r="E23" s="21">
        <v>59</v>
      </c>
      <c r="F23" s="22">
        <v>26.757999999999999</v>
      </c>
      <c r="G23" s="22">
        <v>1578.722</v>
      </c>
      <c r="I23" s="5" t="s">
        <v>20</v>
      </c>
      <c r="J23" s="46">
        <f t="shared" ref="J23:J28" si="3">COUNTIFS($C$5:$C$50,I23)</f>
        <v>9</v>
      </c>
      <c r="K23" s="46">
        <f>SUMIFS($E$5:$E$50,$C$5:$C$50,$I23)</f>
        <v>398</v>
      </c>
      <c r="L23" s="50">
        <f t="shared" ref="L23:L28" si="4">SUMIFS($G$5:$G$50,$C$5:$C$50,$I23)</f>
        <v>21371.277999999998</v>
      </c>
    </row>
    <row r="24" spans="2:12" x14ac:dyDescent="0.3">
      <c r="B24" s="19">
        <v>44946</v>
      </c>
      <c r="C24" s="20" t="s">
        <v>20</v>
      </c>
      <c r="D24" s="20" t="s">
        <v>6</v>
      </c>
      <c r="E24" s="21">
        <v>26</v>
      </c>
      <c r="F24" s="22">
        <v>68.727000000000004</v>
      </c>
      <c r="G24" s="22">
        <v>1786.902</v>
      </c>
      <c r="I24" s="5" t="s">
        <v>21</v>
      </c>
      <c r="J24" s="46">
        <f t="shared" si="3"/>
        <v>7</v>
      </c>
      <c r="K24" s="46">
        <f t="shared" ref="K24:K28" si="5">SUMIFS($E$5:$E$50,$C$5:$C$50,$I24)</f>
        <v>341</v>
      </c>
      <c r="L24" s="50">
        <f t="shared" si="4"/>
        <v>18923.764999999999</v>
      </c>
    </row>
    <row r="25" spans="2:12" x14ac:dyDescent="0.3">
      <c r="B25" s="19">
        <v>44947</v>
      </c>
      <c r="C25" s="20" t="s">
        <v>21</v>
      </c>
      <c r="D25" s="20" t="s">
        <v>7</v>
      </c>
      <c r="E25" s="21">
        <v>83</v>
      </c>
      <c r="F25" s="22">
        <v>70.242000000000004</v>
      </c>
      <c r="G25" s="22">
        <v>5830.0860000000002</v>
      </c>
      <c r="I25" s="5" t="s">
        <v>22</v>
      </c>
      <c r="J25" s="46">
        <f t="shared" si="3"/>
        <v>8</v>
      </c>
      <c r="K25" s="46">
        <f t="shared" si="5"/>
        <v>450</v>
      </c>
      <c r="L25" s="50">
        <f t="shared" si="4"/>
        <v>20087.916000000001</v>
      </c>
    </row>
    <row r="26" spans="2:12" x14ac:dyDescent="0.3">
      <c r="B26" s="19">
        <v>44948</v>
      </c>
      <c r="C26" s="20" t="s">
        <v>19</v>
      </c>
      <c r="D26" s="20" t="s">
        <v>2</v>
      </c>
      <c r="E26" s="21">
        <v>88</v>
      </c>
      <c r="F26" s="22">
        <v>94.91</v>
      </c>
      <c r="G26" s="22">
        <v>8352.08</v>
      </c>
      <c r="I26" s="5" t="s">
        <v>18</v>
      </c>
      <c r="J26" s="46">
        <f t="shared" si="3"/>
        <v>8</v>
      </c>
      <c r="K26" s="46">
        <f t="shared" si="5"/>
        <v>222</v>
      </c>
      <c r="L26" s="50">
        <f t="shared" si="4"/>
        <v>8887.5479999999989</v>
      </c>
    </row>
    <row r="27" spans="2:12" x14ac:dyDescent="0.3">
      <c r="B27" s="19">
        <v>44949</v>
      </c>
      <c r="C27" s="20" t="s">
        <v>23</v>
      </c>
      <c r="D27" s="20" t="s">
        <v>4</v>
      </c>
      <c r="E27" s="21">
        <v>6</v>
      </c>
      <c r="F27" s="22">
        <v>40.807000000000002</v>
      </c>
      <c r="G27" s="22">
        <v>244.84200000000001</v>
      </c>
      <c r="I27" s="5" t="s">
        <v>23</v>
      </c>
      <c r="J27" s="46">
        <f t="shared" si="3"/>
        <v>5</v>
      </c>
      <c r="K27" s="46">
        <f t="shared" si="5"/>
        <v>160</v>
      </c>
      <c r="L27" s="50">
        <f t="shared" si="4"/>
        <v>7357.5139999999992</v>
      </c>
    </row>
    <row r="28" spans="2:12" x14ac:dyDescent="0.3">
      <c r="B28" s="19">
        <v>44950</v>
      </c>
      <c r="C28" s="20" t="s">
        <v>20</v>
      </c>
      <c r="D28" s="20" t="s">
        <v>12</v>
      </c>
      <c r="E28" s="21">
        <v>49</v>
      </c>
      <c r="F28" s="22">
        <v>93.762</v>
      </c>
      <c r="G28" s="22">
        <v>4594.3379999999997</v>
      </c>
      <c r="I28" s="8" t="s">
        <v>19</v>
      </c>
      <c r="J28" s="47">
        <f t="shared" si="3"/>
        <v>9</v>
      </c>
      <c r="K28" s="47">
        <f t="shared" si="5"/>
        <v>428</v>
      </c>
      <c r="L28" s="51">
        <f t="shared" si="4"/>
        <v>21272.158999999996</v>
      </c>
    </row>
    <row r="29" spans="2:12" x14ac:dyDescent="0.3">
      <c r="B29" s="19">
        <v>44951</v>
      </c>
      <c r="C29" s="20" t="s">
        <v>18</v>
      </c>
      <c r="D29" s="20" t="s">
        <v>11</v>
      </c>
      <c r="E29" s="21">
        <v>7</v>
      </c>
      <c r="F29" s="22">
        <v>43.686</v>
      </c>
      <c r="G29" s="22">
        <v>305.80200000000002</v>
      </c>
      <c r="K29" s="2"/>
      <c r="L29" s="2"/>
    </row>
    <row r="30" spans="2:12" ht="15" thickBot="1" x14ac:dyDescent="0.35">
      <c r="B30" s="19">
        <v>44952</v>
      </c>
      <c r="C30" s="20" t="s">
        <v>22</v>
      </c>
      <c r="D30" s="20" t="s">
        <v>13</v>
      </c>
      <c r="E30" s="21">
        <v>56</v>
      </c>
      <c r="F30" s="22">
        <v>89.555000000000007</v>
      </c>
      <c r="G30" s="22">
        <v>5015.08</v>
      </c>
      <c r="I30" s="3" t="s">
        <v>28</v>
      </c>
      <c r="J30" s="3" t="s">
        <v>24</v>
      </c>
      <c r="K30" s="4" t="s">
        <v>29</v>
      </c>
      <c r="L30" s="3" t="s">
        <v>24</v>
      </c>
    </row>
    <row r="31" spans="2:12" ht="15" thickTop="1" x14ac:dyDescent="0.3">
      <c r="B31" s="19">
        <v>44953</v>
      </c>
      <c r="C31" s="20" t="s">
        <v>21</v>
      </c>
      <c r="D31" s="20" t="s">
        <v>14</v>
      </c>
      <c r="E31" s="21">
        <v>66</v>
      </c>
      <c r="F31" s="22">
        <v>85.165000000000006</v>
      </c>
      <c r="G31" s="22">
        <v>5620.89</v>
      </c>
      <c r="I31" s="5">
        <v>1</v>
      </c>
      <c r="J31" s="44">
        <f t="shared" ref="J31:J40" si="6">LARGE($G$5:$G$50,I31)</f>
        <v>8352.08</v>
      </c>
      <c r="K31" s="9">
        <v>1</v>
      </c>
      <c r="L31" s="44">
        <f t="shared" ref="L31:L40" si="7">SMALL($G$5:$G$50,K31)</f>
        <v>22.708000000000002</v>
      </c>
    </row>
    <row r="32" spans="2:12" x14ac:dyDescent="0.3">
      <c r="B32" s="19">
        <v>44954</v>
      </c>
      <c r="C32" s="20" t="s">
        <v>19</v>
      </c>
      <c r="D32" s="20" t="s">
        <v>16</v>
      </c>
      <c r="E32" s="21">
        <v>16</v>
      </c>
      <c r="F32" s="22">
        <v>84.350000000000009</v>
      </c>
      <c r="G32" s="22">
        <v>1349.6000000000001</v>
      </c>
      <c r="I32" s="5">
        <v>2</v>
      </c>
      <c r="J32" s="44">
        <f t="shared" si="6"/>
        <v>6097.8719999999994</v>
      </c>
      <c r="K32" s="9">
        <v>2</v>
      </c>
      <c r="L32" s="44">
        <f t="shared" si="7"/>
        <v>38.896000000000001</v>
      </c>
    </row>
    <row r="33" spans="2:12" x14ac:dyDescent="0.3">
      <c r="B33" s="19">
        <v>44955</v>
      </c>
      <c r="C33" s="20" t="s">
        <v>23</v>
      </c>
      <c r="D33" s="20" t="s">
        <v>9</v>
      </c>
      <c r="E33" s="21">
        <v>59</v>
      </c>
      <c r="F33" s="22">
        <v>13.843</v>
      </c>
      <c r="G33" s="22">
        <v>816.73699999999997</v>
      </c>
      <c r="I33" s="5">
        <v>3</v>
      </c>
      <c r="J33" s="44">
        <f t="shared" si="6"/>
        <v>5830.0860000000002</v>
      </c>
      <c r="K33" s="9">
        <v>3</v>
      </c>
      <c r="L33" s="44">
        <f t="shared" si="7"/>
        <v>71.084999999999994</v>
      </c>
    </row>
    <row r="34" spans="2:12" x14ac:dyDescent="0.3">
      <c r="B34" s="19">
        <v>44956</v>
      </c>
      <c r="C34" s="20" t="s">
        <v>20</v>
      </c>
      <c r="D34" s="20" t="s">
        <v>15</v>
      </c>
      <c r="E34" s="21">
        <v>74</v>
      </c>
      <c r="F34" s="22">
        <v>39.177</v>
      </c>
      <c r="G34" s="22">
        <v>2899.098</v>
      </c>
      <c r="I34" s="5">
        <v>4</v>
      </c>
      <c r="J34" s="44">
        <f t="shared" si="6"/>
        <v>5620.89</v>
      </c>
      <c r="K34" s="9">
        <v>4</v>
      </c>
      <c r="L34" s="44">
        <f t="shared" si="7"/>
        <v>132.17500000000001</v>
      </c>
    </row>
    <row r="35" spans="2:12" x14ac:dyDescent="0.3">
      <c r="B35" s="19">
        <v>44958</v>
      </c>
      <c r="C35" s="20" t="s">
        <v>22</v>
      </c>
      <c r="D35" s="20" t="s">
        <v>17</v>
      </c>
      <c r="E35" s="21">
        <v>65</v>
      </c>
      <c r="F35" s="22">
        <v>40.362000000000002</v>
      </c>
      <c r="G35" s="22">
        <v>2623.53</v>
      </c>
      <c r="I35" s="5">
        <v>5</v>
      </c>
      <c r="J35" s="44">
        <f t="shared" si="6"/>
        <v>5015.08</v>
      </c>
      <c r="K35" s="9">
        <v>5</v>
      </c>
      <c r="L35" s="44">
        <f t="shared" si="7"/>
        <v>163.97499999999999</v>
      </c>
    </row>
    <row r="36" spans="2:12" x14ac:dyDescent="0.3">
      <c r="B36" s="19">
        <v>44959</v>
      </c>
      <c r="C36" s="20" t="s">
        <v>19</v>
      </c>
      <c r="D36" s="20" t="s">
        <v>8</v>
      </c>
      <c r="E36" s="21">
        <v>38</v>
      </c>
      <c r="F36" s="22">
        <v>45.247999999999998</v>
      </c>
      <c r="G36" s="22">
        <v>1719.424</v>
      </c>
      <c r="I36" s="5">
        <v>6</v>
      </c>
      <c r="J36" s="44">
        <f t="shared" si="6"/>
        <v>4598.1039999999994</v>
      </c>
      <c r="K36" s="9">
        <v>6</v>
      </c>
      <c r="L36" s="44">
        <f t="shared" si="7"/>
        <v>244.84200000000001</v>
      </c>
    </row>
    <row r="37" spans="2:12" x14ac:dyDescent="0.3">
      <c r="B37" s="19">
        <v>44960</v>
      </c>
      <c r="C37" s="20" t="s">
        <v>21</v>
      </c>
      <c r="D37" s="20" t="s">
        <v>7</v>
      </c>
      <c r="E37" s="21">
        <v>64</v>
      </c>
      <c r="F37" s="22">
        <v>10.227</v>
      </c>
      <c r="G37" s="22">
        <v>654.52800000000002</v>
      </c>
      <c r="I37" s="5">
        <v>7</v>
      </c>
      <c r="J37" s="44">
        <f t="shared" si="6"/>
        <v>4594.3379999999997</v>
      </c>
      <c r="K37" s="9">
        <v>7</v>
      </c>
      <c r="L37" s="44">
        <f t="shared" si="7"/>
        <v>255.08700000000002</v>
      </c>
    </row>
    <row r="38" spans="2:12" x14ac:dyDescent="0.3">
      <c r="B38" s="19">
        <v>44961</v>
      </c>
      <c r="C38" s="20" t="s">
        <v>20</v>
      </c>
      <c r="D38" s="20" t="s">
        <v>5</v>
      </c>
      <c r="E38" s="21">
        <v>11</v>
      </c>
      <c r="F38" s="22">
        <v>88.364000000000004</v>
      </c>
      <c r="G38" s="22">
        <v>972.00400000000002</v>
      </c>
      <c r="I38" s="5">
        <v>8</v>
      </c>
      <c r="J38" s="44">
        <f t="shared" si="6"/>
        <v>4007.0120000000002</v>
      </c>
      <c r="K38" s="9">
        <v>8</v>
      </c>
      <c r="L38" s="44">
        <f t="shared" si="7"/>
        <v>281.82499999999999</v>
      </c>
    </row>
    <row r="39" spans="2:12" x14ac:dyDescent="0.3">
      <c r="B39" s="19">
        <v>44962</v>
      </c>
      <c r="C39" s="20" t="s">
        <v>18</v>
      </c>
      <c r="D39" s="20" t="s">
        <v>3</v>
      </c>
      <c r="E39" s="21">
        <v>30</v>
      </c>
      <c r="F39" s="22">
        <v>88.960999999999999</v>
      </c>
      <c r="G39" s="22">
        <v>2668.83</v>
      </c>
      <c r="I39" s="5">
        <v>9</v>
      </c>
      <c r="J39" s="44">
        <f t="shared" si="6"/>
        <v>3421.5090000000005</v>
      </c>
      <c r="K39" s="9">
        <v>9</v>
      </c>
      <c r="L39" s="44">
        <f t="shared" si="7"/>
        <v>305.80200000000002</v>
      </c>
    </row>
    <row r="40" spans="2:12" x14ac:dyDescent="0.3">
      <c r="B40" s="19">
        <v>44963</v>
      </c>
      <c r="C40" s="20" t="s">
        <v>23</v>
      </c>
      <c r="D40" s="20" t="s">
        <v>6</v>
      </c>
      <c r="E40" s="21">
        <v>32</v>
      </c>
      <c r="F40" s="22">
        <v>47.933</v>
      </c>
      <c r="G40" s="22">
        <v>1533.856</v>
      </c>
      <c r="I40" s="8">
        <v>10</v>
      </c>
      <c r="J40" s="52">
        <f t="shared" si="6"/>
        <v>3366.1020000000003</v>
      </c>
      <c r="K40" s="10">
        <v>10</v>
      </c>
      <c r="L40" s="45">
        <f t="shared" si="7"/>
        <v>629.66</v>
      </c>
    </row>
    <row r="41" spans="2:12" x14ac:dyDescent="0.3">
      <c r="B41" s="19">
        <v>44964</v>
      </c>
      <c r="C41" s="20" t="s">
        <v>22</v>
      </c>
      <c r="D41" s="20" t="s">
        <v>2</v>
      </c>
      <c r="E41" s="21">
        <v>33</v>
      </c>
      <c r="F41" s="22">
        <v>57.789000000000001</v>
      </c>
      <c r="G41" s="22">
        <v>1907.037</v>
      </c>
    </row>
    <row r="42" spans="2:12" x14ac:dyDescent="0.3">
      <c r="B42" s="19">
        <v>44965</v>
      </c>
      <c r="C42" s="20" t="s">
        <v>21</v>
      </c>
      <c r="D42" s="20" t="s">
        <v>4</v>
      </c>
      <c r="E42" s="21">
        <v>31</v>
      </c>
      <c r="F42" s="22">
        <v>52.091000000000001</v>
      </c>
      <c r="G42" s="22">
        <v>1614.8210000000001</v>
      </c>
    </row>
    <row r="43" spans="2:12" x14ac:dyDescent="0.3">
      <c r="B43" s="19">
        <v>44966</v>
      </c>
      <c r="C43" s="20" t="s">
        <v>19</v>
      </c>
      <c r="D43" s="20" t="s">
        <v>12</v>
      </c>
      <c r="E43" s="21">
        <v>55</v>
      </c>
      <c r="F43" s="22">
        <v>32.765999999999998</v>
      </c>
      <c r="G43" s="22">
        <v>1802.1299999999999</v>
      </c>
    </row>
    <row r="44" spans="2:12" x14ac:dyDescent="0.3">
      <c r="B44" s="19">
        <v>44967</v>
      </c>
      <c r="C44" s="20" t="s">
        <v>20</v>
      </c>
      <c r="D44" s="20" t="s">
        <v>14</v>
      </c>
      <c r="E44" s="21">
        <v>29</v>
      </c>
      <c r="F44" s="22">
        <v>31.339000000000002</v>
      </c>
      <c r="G44" s="22">
        <v>908.83100000000002</v>
      </c>
    </row>
    <row r="45" spans="2:12" x14ac:dyDescent="0.3">
      <c r="B45" s="19">
        <v>44968</v>
      </c>
      <c r="C45" s="20" t="s">
        <v>18</v>
      </c>
      <c r="D45" s="20" t="s">
        <v>15</v>
      </c>
      <c r="E45" s="21">
        <v>45</v>
      </c>
      <c r="F45" s="22">
        <v>25.274000000000001</v>
      </c>
      <c r="G45" s="22">
        <v>1137.33</v>
      </c>
    </row>
    <row r="46" spans="2:12" x14ac:dyDescent="0.3">
      <c r="B46" s="19">
        <v>44969</v>
      </c>
      <c r="C46" s="20" t="s">
        <v>23</v>
      </c>
      <c r="D46" s="20" t="s">
        <v>16</v>
      </c>
      <c r="E46" s="21">
        <v>56</v>
      </c>
      <c r="F46" s="22">
        <v>82.108999999999995</v>
      </c>
      <c r="G46" s="22">
        <v>4598.1039999999994</v>
      </c>
    </row>
    <row r="47" spans="2:12" x14ac:dyDescent="0.3">
      <c r="B47" s="19">
        <v>44970</v>
      </c>
      <c r="C47" s="20" t="s">
        <v>22</v>
      </c>
      <c r="D47" s="20" t="s">
        <v>11</v>
      </c>
      <c r="E47" s="21">
        <v>67</v>
      </c>
      <c r="F47" s="22">
        <v>27.704000000000001</v>
      </c>
      <c r="G47" s="22">
        <v>1856.1680000000001</v>
      </c>
    </row>
    <row r="48" spans="2:12" x14ac:dyDescent="0.3">
      <c r="B48" s="19">
        <v>44971</v>
      </c>
      <c r="C48" s="20" t="s">
        <v>19</v>
      </c>
      <c r="D48" s="20" t="s">
        <v>13</v>
      </c>
      <c r="E48" s="21">
        <v>63</v>
      </c>
      <c r="F48" s="22">
        <v>4.0490000000000004</v>
      </c>
      <c r="G48" s="22">
        <v>255.08700000000002</v>
      </c>
    </row>
    <row r="49" spans="2:7" x14ac:dyDescent="0.3">
      <c r="B49" s="19">
        <v>44972</v>
      </c>
      <c r="C49" s="20" t="s">
        <v>20</v>
      </c>
      <c r="D49" s="20" t="s">
        <v>5</v>
      </c>
      <c r="E49" s="21">
        <v>61</v>
      </c>
      <c r="F49" s="22">
        <v>29.016000000000002</v>
      </c>
      <c r="G49" s="22">
        <v>1769.9760000000001</v>
      </c>
    </row>
    <row r="50" spans="2:7" x14ac:dyDescent="0.3">
      <c r="B50" s="23">
        <v>44973</v>
      </c>
      <c r="C50" s="24" t="s">
        <v>18</v>
      </c>
      <c r="D50" s="24" t="s">
        <v>17</v>
      </c>
      <c r="E50" s="25">
        <v>48</v>
      </c>
      <c r="F50" s="26">
        <v>69.073999999999998</v>
      </c>
      <c r="G50" s="26">
        <v>3315.5519999999997</v>
      </c>
    </row>
  </sheetData>
  <mergeCells count="1">
    <mergeCell ref="B2:L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6D450-020C-4BE2-B3CE-DFD584FD8F21}">
  <dimension ref="B2:M64"/>
  <sheetViews>
    <sheetView zoomScaleNormal="100" workbookViewId="0"/>
  </sheetViews>
  <sheetFormatPr defaultRowHeight="14.4" x14ac:dyDescent="0.3"/>
  <cols>
    <col min="1" max="1" width="2.77734375" style="1" customWidth="1"/>
    <col min="2" max="2" width="12.77734375" style="1" customWidth="1"/>
    <col min="3" max="5" width="18.77734375" style="1" customWidth="1"/>
    <col min="6" max="8" width="12.77734375" style="1" customWidth="1"/>
    <col min="9" max="9" width="2.77734375" style="1" customWidth="1"/>
    <col min="10" max="13" width="12.77734375" style="1" customWidth="1"/>
    <col min="14" max="16384" width="8.88671875" style="1"/>
  </cols>
  <sheetData>
    <row r="2" spans="2:13" ht="25.8" x14ac:dyDescent="0.5">
      <c r="B2" s="56" t="s">
        <v>361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4" spans="2:13" ht="15" thickBot="1" x14ac:dyDescent="0.35">
      <c r="B4" s="6" t="s">
        <v>183</v>
      </c>
      <c r="C4" s="6" t="s">
        <v>184</v>
      </c>
      <c r="D4" s="6" t="s">
        <v>185</v>
      </c>
      <c r="E4" s="6" t="s">
        <v>186</v>
      </c>
      <c r="F4" s="6" t="s">
        <v>187</v>
      </c>
      <c r="G4" s="6" t="s">
        <v>307</v>
      </c>
      <c r="H4" s="6" t="s">
        <v>306</v>
      </c>
      <c r="J4" s="6" t="s">
        <v>183</v>
      </c>
      <c r="K4" s="6" t="s">
        <v>185</v>
      </c>
      <c r="L4" s="6" t="s">
        <v>187</v>
      </c>
      <c r="M4" s="6" t="s">
        <v>307</v>
      </c>
    </row>
    <row r="5" spans="2:13" ht="15" thickTop="1" x14ac:dyDescent="0.3">
      <c r="B5" s="17">
        <v>1001</v>
      </c>
      <c r="C5" s="16" t="s">
        <v>188</v>
      </c>
      <c r="D5" s="16" t="s">
        <v>189</v>
      </c>
      <c r="E5" s="16" t="s">
        <v>190</v>
      </c>
      <c r="F5" s="16">
        <v>281</v>
      </c>
      <c r="G5" s="18">
        <v>3.99</v>
      </c>
      <c r="H5" s="53">
        <f>F5*G5</f>
        <v>1121.19</v>
      </c>
      <c r="J5" s="2">
        <v>1054</v>
      </c>
      <c r="K5" s="54" t="str">
        <f>VLOOKUP($J5,$B$5:$H$64,2,0)</f>
        <v>Windex</v>
      </c>
      <c r="L5" s="54">
        <f>VLOOKUP($J5,$B$5:$H$64,5,0)</f>
        <v>467</v>
      </c>
      <c r="M5" s="55">
        <f>VLOOKUP($J5,$B$5:$H$64,6,0)</f>
        <v>2.99</v>
      </c>
    </row>
    <row r="6" spans="2:13" x14ac:dyDescent="0.3">
      <c r="B6" s="21">
        <v>1002</v>
      </c>
      <c r="C6" s="20" t="s">
        <v>191</v>
      </c>
      <c r="D6" s="20" t="s">
        <v>192</v>
      </c>
      <c r="E6" s="20" t="s">
        <v>193</v>
      </c>
      <c r="F6" s="20">
        <v>446</v>
      </c>
      <c r="G6" s="22">
        <v>1.99</v>
      </c>
      <c r="H6" s="53">
        <f>F6*G6</f>
        <v>887.54</v>
      </c>
      <c r="J6" s="2">
        <v>1052</v>
      </c>
      <c r="K6" s="54" t="str">
        <f>VLOOKUP($J6,$B$5:$H$64,2,0)</f>
        <v>Bounty</v>
      </c>
      <c r="L6" s="54">
        <f>VLOOKUP($J6,$B$5:$H$64,5,0)</f>
        <v>183</v>
      </c>
      <c r="M6" s="55">
        <f>VLOOKUP($J6,$B$5:$H$64,6,0)</f>
        <v>3.49</v>
      </c>
    </row>
    <row r="7" spans="2:13" x14ac:dyDescent="0.3">
      <c r="B7" s="21">
        <v>1003</v>
      </c>
      <c r="C7" s="20" t="s">
        <v>194</v>
      </c>
      <c r="D7" s="20" t="s">
        <v>195</v>
      </c>
      <c r="E7" s="20" t="s">
        <v>190</v>
      </c>
      <c r="F7" s="20">
        <v>258</v>
      </c>
      <c r="G7" s="22">
        <v>4.49</v>
      </c>
      <c r="H7" s="53">
        <f t="shared" ref="H7:H64" si="0">F7*G7</f>
        <v>1158.42</v>
      </c>
      <c r="J7" s="2">
        <v>1012</v>
      </c>
      <c r="K7" s="54" t="str">
        <f>VLOOKUP($J7,$B$5:$H$64,2,0)</f>
        <v>Dove</v>
      </c>
      <c r="L7" s="54">
        <f>VLOOKUP($J7,$B$5:$H$64,5,0)</f>
        <v>358</v>
      </c>
      <c r="M7" s="55">
        <f>VLOOKUP($J7,$B$5:$H$64,6,0)</f>
        <v>1.49</v>
      </c>
    </row>
    <row r="8" spans="2:13" x14ac:dyDescent="0.3">
      <c r="B8" s="21">
        <v>1004</v>
      </c>
      <c r="C8" s="20" t="s">
        <v>196</v>
      </c>
      <c r="D8" s="20" t="s">
        <v>197</v>
      </c>
      <c r="E8" s="20" t="s">
        <v>198</v>
      </c>
      <c r="F8" s="20">
        <v>252</v>
      </c>
      <c r="G8" s="22">
        <v>2.4900000000000002</v>
      </c>
      <c r="H8" s="53">
        <f t="shared" si="0"/>
        <v>627.48</v>
      </c>
      <c r="J8" s="2">
        <v>1001</v>
      </c>
      <c r="K8" s="54" t="str">
        <f>VLOOKUP($J8,$B$5:$H$64,2,0)</f>
        <v>Kellogg's</v>
      </c>
      <c r="L8" s="54">
        <f>VLOOKUP($J8,$B$5:$H$64,5,0)</f>
        <v>281</v>
      </c>
      <c r="M8" s="55">
        <f>VLOOKUP($J8,$B$5:$H$64,6,0)</f>
        <v>3.99</v>
      </c>
    </row>
    <row r="9" spans="2:13" x14ac:dyDescent="0.3">
      <c r="B9" s="21">
        <v>1005</v>
      </c>
      <c r="C9" s="20" t="s">
        <v>199</v>
      </c>
      <c r="D9" s="20" t="s">
        <v>200</v>
      </c>
      <c r="E9" s="20" t="s">
        <v>193</v>
      </c>
      <c r="F9" s="20">
        <v>169</v>
      </c>
      <c r="G9" s="22">
        <v>0.99</v>
      </c>
      <c r="H9" s="53">
        <f t="shared" si="0"/>
        <v>167.31</v>
      </c>
      <c r="J9" s="2">
        <v>1020</v>
      </c>
      <c r="K9" s="54" t="str">
        <f>VLOOKUP($J9,$B$5:$H$64,2,0)</f>
        <v>Nutella</v>
      </c>
      <c r="L9" s="54">
        <f>VLOOKUP($J9,$B$5:$H$64,5,0)</f>
        <v>435</v>
      </c>
      <c r="M9" s="55">
        <f>VLOOKUP($J9,$B$5:$H$64,6,0)</f>
        <v>6.99</v>
      </c>
    </row>
    <row r="10" spans="2:13" x14ac:dyDescent="0.3">
      <c r="B10" s="21">
        <v>1006</v>
      </c>
      <c r="C10" s="20" t="s">
        <v>201</v>
      </c>
      <c r="D10" s="20" t="s">
        <v>202</v>
      </c>
      <c r="E10" s="20" t="s">
        <v>203</v>
      </c>
      <c r="F10" s="20">
        <v>338</v>
      </c>
      <c r="G10" s="22">
        <v>1.79</v>
      </c>
      <c r="H10" s="53">
        <f t="shared" si="0"/>
        <v>605.02</v>
      </c>
    </row>
    <row r="11" spans="2:13" x14ac:dyDescent="0.3">
      <c r="B11" s="21">
        <v>1007</v>
      </c>
      <c r="C11" s="20" t="s">
        <v>204</v>
      </c>
      <c r="D11" s="20" t="s">
        <v>205</v>
      </c>
      <c r="E11" s="20" t="s">
        <v>206</v>
      </c>
      <c r="F11" s="20">
        <v>190</v>
      </c>
      <c r="G11" s="22">
        <v>2.29</v>
      </c>
      <c r="H11" s="53">
        <f t="shared" si="0"/>
        <v>435.1</v>
      </c>
    </row>
    <row r="12" spans="2:13" x14ac:dyDescent="0.3">
      <c r="B12" s="21">
        <v>1008</v>
      </c>
      <c r="C12" s="20" t="s">
        <v>207</v>
      </c>
      <c r="D12" s="20" t="s">
        <v>208</v>
      </c>
      <c r="E12" s="20" t="s">
        <v>209</v>
      </c>
      <c r="F12" s="20">
        <v>294</v>
      </c>
      <c r="G12" s="22">
        <v>3.99</v>
      </c>
      <c r="H12" s="53">
        <f t="shared" si="0"/>
        <v>1173.0600000000002</v>
      </c>
    </row>
    <row r="13" spans="2:13" x14ac:dyDescent="0.3">
      <c r="B13" s="21">
        <v>1009</v>
      </c>
      <c r="C13" s="20" t="s">
        <v>210</v>
      </c>
      <c r="D13" s="20" t="s">
        <v>211</v>
      </c>
      <c r="E13" s="20" t="s">
        <v>190</v>
      </c>
      <c r="F13" s="20">
        <v>362</v>
      </c>
      <c r="G13" s="22">
        <v>3.29</v>
      </c>
      <c r="H13" s="53">
        <f t="shared" si="0"/>
        <v>1190.98</v>
      </c>
    </row>
    <row r="14" spans="2:13" x14ac:dyDescent="0.3">
      <c r="B14" s="21">
        <v>1010</v>
      </c>
      <c r="C14" s="20" t="s">
        <v>212</v>
      </c>
      <c r="D14" s="20" t="s">
        <v>213</v>
      </c>
      <c r="E14" s="20" t="s">
        <v>206</v>
      </c>
      <c r="F14" s="20">
        <v>163</v>
      </c>
      <c r="G14" s="22">
        <v>4.99</v>
      </c>
      <c r="H14" s="53">
        <f t="shared" si="0"/>
        <v>813.37</v>
      </c>
    </row>
    <row r="15" spans="2:13" x14ac:dyDescent="0.3">
      <c r="B15" s="21">
        <v>1011</v>
      </c>
      <c r="C15" s="20" t="s">
        <v>214</v>
      </c>
      <c r="D15" s="20" t="s">
        <v>215</v>
      </c>
      <c r="E15" s="20" t="s">
        <v>193</v>
      </c>
      <c r="F15" s="20">
        <v>165</v>
      </c>
      <c r="G15" s="22">
        <v>2.99</v>
      </c>
      <c r="H15" s="53">
        <f t="shared" si="0"/>
        <v>493.35</v>
      </c>
    </row>
    <row r="16" spans="2:13" x14ac:dyDescent="0.3">
      <c r="B16" s="21">
        <v>1012</v>
      </c>
      <c r="C16" s="20" t="s">
        <v>216</v>
      </c>
      <c r="D16" s="20" t="s">
        <v>217</v>
      </c>
      <c r="E16" s="20" t="s">
        <v>206</v>
      </c>
      <c r="F16" s="20">
        <v>358</v>
      </c>
      <c r="G16" s="22">
        <v>1.49</v>
      </c>
      <c r="H16" s="53">
        <f t="shared" si="0"/>
        <v>533.41999999999996</v>
      </c>
    </row>
    <row r="17" spans="2:8" x14ac:dyDescent="0.3">
      <c r="B17" s="21">
        <v>1013</v>
      </c>
      <c r="C17" s="20" t="s">
        <v>218</v>
      </c>
      <c r="D17" s="20" t="s">
        <v>219</v>
      </c>
      <c r="E17" s="20" t="s">
        <v>220</v>
      </c>
      <c r="F17" s="20">
        <v>203</v>
      </c>
      <c r="G17" s="22">
        <v>3.49</v>
      </c>
      <c r="H17" s="53">
        <f t="shared" si="0"/>
        <v>708.47</v>
      </c>
    </row>
    <row r="18" spans="2:8" x14ac:dyDescent="0.3">
      <c r="B18" s="21">
        <v>1014</v>
      </c>
      <c r="C18" s="20" t="s">
        <v>221</v>
      </c>
      <c r="D18" s="20" t="s">
        <v>222</v>
      </c>
      <c r="E18" s="20" t="s">
        <v>193</v>
      </c>
      <c r="F18" s="20">
        <v>336</v>
      </c>
      <c r="G18" s="22">
        <v>1.79</v>
      </c>
      <c r="H18" s="53">
        <f t="shared" si="0"/>
        <v>601.44000000000005</v>
      </c>
    </row>
    <row r="19" spans="2:8" x14ac:dyDescent="0.3">
      <c r="B19" s="21">
        <v>1015</v>
      </c>
      <c r="C19" s="20" t="s">
        <v>223</v>
      </c>
      <c r="D19" s="20" t="s">
        <v>224</v>
      </c>
      <c r="E19" s="20" t="s">
        <v>225</v>
      </c>
      <c r="F19" s="20">
        <v>390</v>
      </c>
      <c r="G19" s="22">
        <v>4.99</v>
      </c>
      <c r="H19" s="53">
        <f t="shared" si="0"/>
        <v>1946.1000000000001</v>
      </c>
    </row>
    <row r="20" spans="2:8" x14ac:dyDescent="0.3">
      <c r="B20" s="21">
        <v>1016</v>
      </c>
      <c r="C20" s="20" t="s">
        <v>226</v>
      </c>
      <c r="D20" s="20" t="s">
        <v>227</v>
      </c>
      <c r="E20" s="20" t="s">
        <v>209</v>
      </c>
      <c r="F20" s="20">
        <v>290</v>
      </c>
      <c r="G20" s="22">
        <v>8.99</v>
      </c>
      <c r="H20" s="53">
        <f t="shared" si="0"/>
        <v>2607.1</v>
      </c>
    </row>
    <row r="21" spans="2:8" x14ac:dyDescent="0.3">
      <c r="B21" s="21">
        <v>1017</v>
      </c>
      <c r="C21" s="20" t="s">
        <v>228</v>
      </c>
      <c r="D21" s="20" t="s">
        <v>229</v>
      </c>
      <c r="E21" s="20" t="s">
        <v>230</v>
      </c>
      <c r="F21" s="20">
        <v>202</v>
      </c>
      <c r="G21" s="22">
        <v>5.99</v>
      </c>
      <c r="H21" s="53">
        <f t="shared" si="0"/>
        <v>1209.98</v>
      </c>
    </row>
    <row r="22" spans="2:8" x14ac:dyDescent="0.3">
      <c r="B22" s="21">
        <v>1018</v>
      </c>
      <c r="C22" s="20" t="s">
        <v>231</v>
      </c>
      <c r="D22" s="20" t="s">
        <v>232</v>
      </c>
      <c r="E22" s="20" t="s">
        <v>233</v>
      </c>
      <c r="F22" s="20">
        <v>269</v>
      </c>
      <c r="G22" s="22">
        <v>4.49</v>
      </c>
      <c r="H22" s="53">
        <f t="shared" si="0"/>
        <v>1207.81</v>
      </c>
    </row>
    <row r="23" spans="2:8" x14ac:dyDescent="0.3">
      <c r="B23" s="21">
        <v>1019</v>
      </c>
      <c r="C23" s="20" t="s">
        <v>234</v>
      </c>
      <c r="D23" s="20" t="s">
        <v>235</v>
      </c>
      <c r="E23" s="20" t="s">
        <v>193</v>
      </c>
      <c r="F23" s="20">
        <v>358</v>
      </c>
      <c r="G23" s="22">
        <v>3.49</v>
      </c>
      <c r="H23" s="53">
        <f t="shared" si="0"/>
        <v>1249.42</v>
      </c>
    </row>
    <row r="24" spans="2:8" x14ac:dyDescent="0.3">
      <c r="B24" s="21">
        <v>1020</v>
      </c>
      <c r="C24" s="20" t="s">
        <v>236</v>
      </c>
      <c r="D24" s="20" t="s">
        <v>237</v>
      </c>
      <c r="E24" s="20" t="s">
        <v>238</v>
      </c>
      <c r="F24" s="20">
        <v>435</v>
      </c>
      <c r="G24" s="22">
        <v>6.99</v>
      </c>
      <c r="H24" s="53">
        <f t="shared" si="0"/>
        <v>3040.65</v>
      </c>
    </row>
    <row r="25" spans="2:8" x14ac:dyDescent="0.3">
      <c r="B25" s="21">
        <v>1021</v>
      </c>
      <c r="C25" s="20" t="s">
        <v>239</v>
      </c>
      <c r="D25" s="20" t="s">
        <v>240</v>
      </c>
      <c r="E25" s="20" t="s">
        <v>230</v>
      </c>
      <c r="F25" s="20">
        <v>375</v>
      </c>
      <c r="G25" s="22">
        <v>7.99</v>
      </c>
      <c r="H25" s="53">
        <f t="shared" si="0"/>
        <v>2996.25</v>
      </c>
    </row>
    <row r="26" spans="2:8" x14ac:dyDescent="0.3">
      <c r="B26" s="21">
        <v>1022</v>
      </c>
      <c r="C26" s="20" t="s">
        <v>188</v>
      </c>
      <c r="D26" s="20" t="s">
        <v>241</v>
      </c>
      <c r="E26" s="20" t="s">
        <v>190</v>
      </c>
      <c r="F26" s="20">
        <v>216</v>
      </c>
      <c r="G26" s="22">
        <v>3.99</v>
      </c>
      <c r="H26" s="53">
        <f t="shared" si="0"/>
        <v>861.84</v>
      </c>
    </row>
    <row r="27" spans="2:8" x14ac:dyDescent="0.3">
      <c r="B27" s="21">
        <v>1023</v>
      </c>
      <c r="C27" s="20" t="s">
        <v>242</v>
      </c>
      <c r="D27" s="20" t="s">
        <v>243</v>
      </c>
      <c r="E27" s="20" t="s">
        <v>244</v>
      </c>
      <c r="F27" s="20">
        <v>240</v>
      </c>
      <c r="G27" s="22">
        <v>0.99</v>
      </c>
      <c r="H27" s="53">
        <f t="shared" si="0"/>
        <v>237.6</v>
      </c>
    </row>
    <row r="28" spans="2:8" x14ac:dyDescent="0.3">
      <c r="B28" s="21">
        <v>1024</v>
      </c>
      <c r="C28" s="20" t="s">
        <v>207</v>
      </c>
      <c r="D28" s="20" t="s">
        <v>245</v>
      </c>
      <c r="E28" s="20" t="s">
        <v>209</v>
      </c>
      <c r="F28" s="20">
        <v>305</v>
      </c>
      <c r="G28" s="22">
        <v>3.49</v>
      </c>
      <c r="H28" s="53">
        <f t="shared" si="0"/>
        <v>1064.45</v>
      </c>
    </row>
    <row r="29" spans="2:8" x14ac:dyDescent="0.3">
      <c r="B29" s="21">
        <v>1025</v>
      </c>
      <c r="C29" s="20" t="s">
        <v>246</v>
      </c>
      <c r="D29" s="20" t="s">
        <v>247</v>
      </c>
      <c r="E29" s="20" t="s">
        <v>193</v>
      </c>
      <c r="F29" s="20">
        <v>244</v>
      </c>
      <c r="G29" s="22">
        <v>6.49</v>
      </c>
      <c r="H29" s="53">
        <f t="shared" si="0"/>
        <v>1583.56</v>
      </c>
    </row>
    <row r="30" spans="2:8" x14ac:dyDescent="0.3">
      <c r="B30" s="21">
        <v>1026</v>
      </c>
      <c r="C30" s="20" t="s">
        <v>248</v>
      </c>
      <c r="D30" s="20" t="s">
        <v>249</v>
      </c>
      <c r="E30" s="20" t="s">
        <v>250</v>
      </c>
      <c r="F30" s="20">
        <v>146</v>
      </c>
      <c r="G30" s="22">
        <v>1.29</v>
      </c>
      <c r="H30" s="53">
        <f t="shared" si="0"/>
        <v>188.34</v>
      </c>
    </row>
    <row r="31" spans="2:8" x14ac:dyDescent="0.3">
      <c r="B31" s="21">
        <v>1027</v>
      </c>
      <c r="C31" s="20" t="s">
        <v>251</v>
      </c>
      <c r="D31" s="20" t="s">
        <v>252</v>
      </c>
      <c r="E31" s="20" t="s">
        <v>230</v>
      </c>
      <c r="F31" s="20">
        <v>366</v>
      </c>
      <c r="G31" s="22">
        <v>4.99</v>
      </c>
      <c r="H31" s="53">
        <f t="shared" si="0"/>
        <v>1826.3400000000001</v>
      </c>
    </row>
    <row r="32" spans="2:8" x14ac:dyDescent="0.3">
      <c r="B32" s="21">
        <v>1028</v>
      </c>
      <c r="C32" s="20" t="s">
        <v>253</v>
      </c>
      <c r="D32" s="20" t="s">
        <v>254</v>
      </c>
      <c r="E32" s="20" t="s">
        <v>209</v>
      </c>
      <c r="F32" s="20">
        <v>445</v>
      </c>
      <c r="G32" s="22">
        <v>2.99</v>
      </c>
      <c r="H32" s="53">
        <f t="shared" si="0"/>
        <v>1330.5500000000002</v>
      </c>
    </row>
    <row r="33" spans="2:8" x14ac:dyDescent="0.3">
      <c r="B33" s="21">
        <v>1029</v>
      </c>
      <c r="C33" s="20" t="s">
        <v>255</v>
      </c>
      <c r="D33" s="20" t="s">
        <v>256</v>
      </c>
      <c r="E33" s="20" t="s">
        <v>230</v>
      </c>
      <c r="F33" s="20">
        <v>280</v>
      </c>
      <c r="G33" s="22">
        <v>9.99</v>
      </c>
      <c r="H33" s="53">
        <f t="shared" si="0"/>
        <v>2797.2000000000003</v>
      </c>
    </row>
    <row r="34" spans="2:8" x14ac:dyDescent="0.3">
      <c r="B34" s="21">
        <v>1030</v>
      </c>
      <c r="C34" s="20" t="s">
        <v>257</v>
      </c>
      <c r="D34" s="20" t="s">
        <v>258</v>
      </c>
      <c r="E34" s="20" t="s">
        <v>193</v>
      </c>
      <c r="F34" s="20">
        <v>477</v>
      </c>
      <c r="G34" s="22">
        <v>4.99</v>
      </c>
      <c r="H34" s="53">
        <f t="shared" si="0"/>
        <v>2380.23</v>
      </c>
    </row>
    <row r="35" spans="2:8" x14ac:dyDescent="0.3">
      <c r="B35" s="21">
        <v>1031</v>
      </c>
      <c r="C35" s="20" t="s">
        <v>259</v>
      </c>
      <c r="D35" s="20" t="s">
        <v>260</v>
      </c>
      <c r="E35" s="20" t="s">
        <v>261</v>
      </c>
      <c r="F35" s="20">
        <v>186</v>
      </c>
      <c r="G35" s="22">
        <v>1.19</v>
      </c>
      <c r="H35" s="53">
        <f t="shared" si="0"/>
        <v>221.34</v>
      </c>
    </row>
    <row r="36" spans="2:8" x14ac:dyDescent="0.3">
      <c r="B36" s="21">
        <v>1032</v>
      </c>
      <c r="C36" s="20" t="s">
        <v>262</v>
      </c>
      <c r="D36" s="20" t="s">
        <v>229</v>
      </c>
      <c r="E36" s="20" t="s">
        <v>230</v>
      </c>
      <c r="F36" s="20">
        <v>168</v>
      </c>
      <c r="G36" s="22">
        <v>4.29</v>
      </c>
      <c r="H36" s="53">
        <f t="shared" si="0"/>
        <v>720.72</v>
      </c>
    </row>
    <row r="37" spans="2:8" x14ac:dyDescent="0.3">
      <c r="B37" s="21">
        <v>1033</v>
      </c>
      <c r="C37" s="20" t="s">
        <v>263</v>
      </c>
      <c r="D37" s="20" t="s">
        <v>264</v>
      </c>
      <c r="E37" s="20" t="s">
        <v>250</v>
      </c>
      <c r="F37" s="20">
        <v>455</v>
      </c>
      <c r="G37" s="22">
        <v>1.69</v>
      </c>
      <c r="H37" s="53">
        <f t="shared" si="0"/>
        <v>768.94999999999993</v>
      </c>
    </row>
    <row r="38" spans="2:8" x14ac:dyDescent="0.3">
      <c r="B38" s="21">
        <v>1034</v>
      </c>
      <c r="C38" s="20" t="s">
        <v>207</v>
      </c>
      <c r="D38" s="20" t="s">
        <v>265</v>
      </c>
      <c r="E38" s="20" t="s">
        <v>209</v>
      </c>
      <c r="F38" s="20">
        <v>376</v>
      </c>
      <c r="G38" s="22">
        <v>2.79</v>
      </c>
      <c r="H38" s="53">
        <f t="shared" si="0"/>
        <v>1049.04</v>
      </c>
    </row>
    <row r="39" spans="2:8" x14ac:dyDescent="0.3">
      <c r="B39" s="21">
        <v>1035</v>
      </c>
      <c r="C39" s="20" t="s">
        <v>199</v>
      </c>
      <c r="D39" s="20" t="s">
        <v>266</v>
      </c>
      <c r="E39" s="20" t="s">
        <v>233</v>
      </c>
      <c r="F39" s="20">
        <v>367</v>
      </c>
      <c r="G39" s="22">
        <v>5.99</v>
      </c>
      <c r="H39" s="53">
        <f t="shared" si="0"/>
        <v>2198.33</v>
      </c>
    </row>
    <row r="40" spans="2:8" x14ac:dyDescent="0.3">
      <c r="B40" s="21">
        <v>1036</v>
      </c>
      <c r="C40" s="20" t="s">
        <v>267</v>
      </c>
      <c r="D40" s="20" t="s">
        <v>268</v>
      </c>
      <c r="E40" s="20" t="s">
        <v>230</v>
      </c>
      <c r="F40" s="20">
        <v>407</v>
      </c>
      <c r="G40" s="22">
        <v>3.49</v>
      </c>
      <c r="H40" s="53">
        <f t="shared" si="0"/>
        <v>1420.43</v>
      </c>
    </row>
    <row r="41" spans="2:8" x14ac:dyDescent="0.3">
      <c r="B41" s="21">
        <v>1037</v>
      </c>
      <c r="C41" s="20" t="s">
        <v>216</v>
      </c>
      <c r="D41" s="20" t="s">
        <v>269</v>
      </c>
      <c r="E41" s="20" t="s">
        <v>206</v>
      </c>
      <c r="F41" s="20">
        <v>230</v>
      </c>
      <c r="G41" s="22">
        <v>3.29</v>
      </c>
      <c r="H41" s="53">
        <f t="shared" si="0"/>
        <v>756.7</v>
      </c>
    </row>
    <row r="42" spans="2:8" x14ac:dyDescent="0.3">
      <c r="B42" s="21">
        <v>1038</v>
      </c>
      <c r="C42" s="20" t="s">
        <v>270</v>
      </c>
      <c r="D42" s="20" t="s">
        <v>271</v>
      </c>
      <c r="E42" s="20" t="s">
        <v>272</v>
      </c>
      <c r="F42" s="20">
        <v>221</v>
      </c>
      <c r="G42" s="22">
        <v>4.49</v>
      </c>
      <c r="H42" s="53">
        <f t="shared" si="0"/>
        <v>992.29000000000008</v>
      </c>
    </row>
    <row r="43" spans="2:8" x14ac:dyDescent="0.3">
      <c r="B43" s="21">
        <v>1039</v>
      </c>
      <c r="C43" s="20" t="s">
        <v>273</v>
      </c>
      <c r="D43" s="20" t="s">
        <v>229</v>
      </c>
      <c r="E43" s="20" t="s">
        <v>230</v>
      </c>
      <c r="F43" s="20">
        <v>454</v>
      </c>
      <c r="G43" s="22">
        <v>6.99</v>
      </c>
      <c r="H43" s="53">
        <f t="shared" si="0"/>
        <v>3173.46</v>
      </c>
    </row>
    <row r="44" spans="2:8" x14ac:dyDescent="0.3">
      <c r="B44" s="21">
        <v>1040</v>
      </c>
      <c r="C44" s="20" t="s">
        <v>195</v>
      </c>
      <c r="D44" s="20" t="s">
        <v>274</v>
      </c>
      <c r="E44" s="20" t="s">
        <v>190</v>
      </c>
      <c r="F44" s="20">
        <v>402</v>
      </c>
      <c r="G44" s="22">
        <v>4.49</v>
      </c>
      <c r="H44" s="53">
        <f t="shared" si="0"/>
        <v>1804.98</v>
      </c>
    </row>
    <row r="45" spans="2:8" x14ac:dyDescent="0.3">
      <c r="B45" s="21">
        <v>1041</v>
      </c>
      <c r="C45" s="20" t="s">
        <v>275</v>
      </c>
      <c r="D45" s="20" t="s">
        <v>275</v>
      </c>
      <c r="E45" s="20" t="s">
        <v>193</v>
      </c>
      <c r="F45" s="20">
        <v>305</v>
      </c>
      <c r="G45" s="22">
        <v>1.99</v>
      </c>
      <c r="H45" s="53">
        <f t="shared" si="0"/>
        <v>606.95000000000005</v>
      </c>
    </row>
    <row r="46" spans="2:8" x14ac:dyDescent="0.3">
      <c r="B46" s="21">
        <v>1042</v>
      </c>
      <c r="C46" s="20" t="s">
        <v>276</v>
      </c>
      <c r="D46" s="20" t="s">
        <v>277</v>
      </c>
      <c r="E46" s="20" t="s">
        <v>220</v>
      </c>
      <c r="F46" s="20">
        <v>428</v>
      </c>
      <c r="G46" s="22">
        <v>2.4900000000000002</v>
      </c>
      <c r="H46" s="53">
        <f t="shared" si="0"/>
        <v>1065.72</v>
      </c>
    </row>
    <row r="47" spans="2:8" x14ac:dyDescent="0.3">
      <c r="B47" s="21">
        <v>1043</v>
      </c>
      <c r="C47" s="20" t="s">
        <v>278</v>
      </c>
      <c r="D47" s="20" t="s">
        <v>279</v>
      </c>
      <c r="E47" s="20" t="s">
        <v>230</v>
      </c>
      <c r="F47" s="20">
        <v>413</v>
      </c>
      <c r="G47" s="22">
        <v>3.99</v>
      </c>
      <c r="H47" s="53">
        <f t="shared" si="0"/>
        <v>1647.8700000000001</v>
      </c>
    </row>
    <row r="48" spans="2:8" x14ac:dyDescent="0.3">
      <c r="B48" s="21">
        <v>1044</v>
      </c>
      <c r="C48" s="20" t="s">
        <v>280</v>
      </c>
      <c r="D48" s="20" t="s">
        <v>281</v>
      </c>
      <c r="E48" s="20" t="s">
        <v>193</v>
      </c>
      <c r="F48" s="20">
        <v>206</v>
      </c>
      <c r="G48" s="22">
        <v>2.99</v>
      </c>
      <c r="H48" s="53">
        <f t="shared" si="0"/>
        <v>615.94000000000005</v>
      </c>
    </row>
    <row r="49" spans="2:8" x14ac:dyDescent="0.3">
      <c r="B49" s="21">
        <v>1045</v>
      </c>
      <c r="C49" s="20" t="s">
        <v>282</v>
      </c>
      <c r="D49" s="20" t="s">
        <v>283</v>
      </c>
      <c r="E49" s="20" t="s">
        <v>230</v>
      </c>
      <c r="F49" s="20">
        <v>298</v>
      </c>
      <c r="G49" s="22">
        <v>3.29</v>
      </c>
      <c r="H49" s="53">
        <f t="shared" si="0"/>
        <v>980.42</v>
      </c>
    </row>
    <row r="50" spans="2:8" x14ac:dyDescent="0.3">
      <c r="B50" s="21">
        <v>1046</v>
      </c>
      <c r="C50" s="20" t="s">
        <v>216</v>
      </c>
      <c r="D50" s="20" t="s">
        <v>284</v>
      </c>
      <c r="E50" s="20" t="s">
        <v>206</v>
      </c>
      <c r="F50" s="20">
        <v>286</v>
      </c>
      <c r="G50" s="22">
        <v>4.49</v>
      </c>
      <c r="H50" s="53">
        <f t="shared" si="0"/>
        <v>1284.1400000000001</v>
      </c>
    </row>
    <row r="51" spans="2:8" x14ac:dyDescent="0.3">
      <c r="B51" s="21">
        <v>1047</v>
      </c>
      <c r="C51" s="20" t="s">
        <v>285</v>
      </c>
      <c r="D51" s="20" t="s">
        <v>286</v>
      </c>
      <c r="E51" s="20" t="s">
        <v>272</v>
      </c>
      <c r="F51" s="20">
        <v>292</v>
      </c>
      <c r="G51" s="22">
        <v>3.99</v>
      </c>
      <c r="H51" s="53">
        <f t="shared" si="0"/>
        <v>1165.0800000000002</v>
      </c>
    </row>
    <row r="52" spans="2:8" x14ac:dyDescent="0.3">
      <c r="B52" s="21">
        <v>1048</v>
      </c>
      <c r="C52" s="20" t="s">
        <v>287</v>
      </c>
      <c r="D52" s="20" t="s">
        <v>288</v>
      </c>
      <c r="E52" s="20" t="s">
        <v>230</v>
      </c>
      <c r="F52" s="20">
        <v>419</v>
      </c>
      <c r="G52" s="22">
        <v>2.4900000000000002</v>
      </c>
      <c r="H52" s="53">
        <f t="shared" si="0"/>
        <v>1043.3100000000002</v>
      </c>
    </row>
    <row r="53" spans="2:8" x14ac:dyDescent="0.3">
      <c r="B53" s="21">
        <v>1049</v>
      </c>
      <c r="C53" s="20" t="s">
        <v>289</v>
      </c>
      <c r="D53" s="20" t="s">
        <v>290</v>
      </c>
      <c r="E53" s="20" t="s">
        <v>261</v>
      </c>
      <c r="F53" s="20">
        <v>297</v>
      </c>
      <c r="G53" s="22">
        <v>1.99</v>
      </c>
      <c r="H53" s="53">
        <f t="shared" si="0"/>
        <v>591.03</v>
      </c>
    </row>
    <row r="54" spans="2:8" x14ac:dyDescent="0.3">
      <c r="B54" s="21">
        <v>1050</v>
      </c>
      <c r="C54" s="20" t="s">
        <v>188</v>
      </c>
      <c r="D54" s="20" t="s">
        <v>291</v>
      </c>
      <c r="E54" s="20" t="s">
        <v>190</v>
      </c>
      <c r="F54" s="20">
        <v>252</v>
      </c>
      <c r="G54" s="22">
        <v>3.49</v>
      </c>
      <c r="H54" s="53">
        <f t="shared" si="0"/>
        <v>879.48</v>
      </c>
    </row>
    <row r="55" spans="2:8" x14ac:dyDescent="0.3">
      <c r="B55" s="21">
        <v>1051</v>
      </c>
      <c r="C55" s="20" t="s">
        <v>292</v>
      </c>
      <c r="D55" s="20" t="s">
        <v>292</v>
      </c>
      <c r="E55" s="20" t="s">
        <v>193</v>
      </c>
      <c r="F55" s="20">
        <v>418</v>
      </c>
      <c r="G55" s="22">
        <v>1.99</v>
      </c>
      <c r="H55" s="53">
        <f t="shared" si="0"/>
        <v>831.82</v>
      </c>
    </row>
    <row r="56" spans="2:8" x14ac:dyDescent="0.3">
      <c r="B56" s="21">
        <v>1052</v>
      </c>
      <c r="C56" s="20" t="s">
        <v>267</v>
      </c>
      <c r="D56" s="20" t="s">
        <v>268</v>
      </c>
      <c r="E56" s="20" t="s">
        <v>230</v>
      </c>
      <c r="F56" s="20">
        <v>183</v>
      </c>
      <c r="G56" s="22">
        <v>3.49</v>
      </c>
      <c r="H56" s="53">
        <f t="shared" si="0"/>
        <v>638.67000000000007</v>
      </c>
    </row>
    <row r="57" spans="2:8" x14ac:dyDescent="0.3">
      <c r="B57" s="21">
        <v>1053</v>
      </c>
      <c r="C57" s="20" t="s">
        <v>293</v>
      </c>
      <c r="D57" s="20" t="s">
        <v>294</v>
      </c>
      <c r="E57" s="20" t="s">
        <v>230</v>
      </c>
      <c r="F57" s="20">
        <v>418</v>
      </c>
      <c r="G57" s="22">
        <v>4.99</v>
      </c>
      <c r="H57" s="53">
        <f t="shared" si="0"/>
        <v>2085.8200000000002</v>
      </c>
    </row>
    <row r="58" spans="2:8" x14ac:dyDescent="0.3">
      <c r="B58" s="21">
        <v>1054</v>
      </c>
      <c r="C58" s="20" t="s">
        <v>295</v>
      </c>
      <c r="D58" s="20" t="s">
        <v>296</v>
      </c>
      <c r="E58" s="20" t="s">
        <v>230</v>
      </c>
      <c r="F58" s="20">
        <v>467</v>
      </c>
      <c r="G58" s="22">
        <v>2.99</v>
      </c>
      <c r="H58" s="53">
        <f t="shared" si="0"/>
        <v>1396.3300000000002</v>
      </c>
    </row>
    <row r="59" spans="2:8" x14ac:dyDescent="0.3">
      <c r="B59" s="21">
        <v>1055</v>
      </c>
      <c r="C59" s="20" t="s">
        <v>212</v>
      </c>
      <c r="D59" s="20" t="s">
        <v>269</v>
      </c>
      <c r="E59" s="20" t="s">
        <v>206</v>
      </c>
      <c r="F59" s="20">
        <v>384</v>
      </c>
      <c r="G59" s="22">
        <v>3.29</v>
      </c>
      <c r="H59" s="53">
        <f t="shared" si="0"/>
        <v>1263.3600000000001</v>
      </c>
    </row>
    <row r="60" spans="2:8" x14ac:dyDescent="0.3">
      <c r="B60" s="21">
        <v>1056</v>
      </c>
      <c r="C60" s="20" t="s">
        <v>297</v>
      </c>
      <c r="D60" s="20" t="s">
        <v>298</v>
      </c>
      <c r="E60" s="20" t="s">
        <v>261</v>
      </c>
      <c r="F60" s="20">
        <v>262</v>
      </c>
      <c r="G60" s="22">
        <v>1.49</v>
      </c>
      <c r="H60" s="53">
        <f t="shared" si="0"/>
        <v>390.38</v>
      </c>
    </row>
    <row r="61" spans="2:8" x14ac:dyDescent="0.3">
      <c r="B61" s="21">
        <v>1057</v>
      </c>
      <c r="C61" s="20" t="s">
        <v>299</v>
      </c>
      <c r="D61" s="20" t="s">
        <v>300</v>
      </c>
      <c r="E61" s="20" t="s">
        <v>220</v>
      </c>
      <c r="F61" s="20">
        <v>228</v>
      </c>
      <c r="G61" s="22">
        <v>3.99</v>
      </c>
      <c r="H61" s="53">
        <f t="shared" si="0"/>
        <v>909.72</v>
      </c>
    </row>
    <row r="62" spans="2:8" x14ac:dyDescent="0.3">
      <c r="B62" s="21">
        <v>1058</v>
      </c>
      <c r="C62" s="20" t="s">
        <v>262</v>
      </c>
      <c r="D62" s="20" t="s">
        <v>301</v>
      </c>
      <c r="E62" s="20" t="s">
        <v>302</v>
      </c>
      <c r="F62" s="20">
        <v>444</v>
      </c>
      <c r="G62" s="22">
        <v>1.29</v>
      </c>
      <c r="H62" s="53">
        <f t="shared" si="0"/>
        <v>572.76</v>
      </c>
    </row>
    <row r="63" spans="2:8" x14ac:dyDescent="0.3">
      <c r="B63" s="21">
        <v>1059</v>
      </c>
      <c r="C63" s="20" t="s">
        <v>303</v>
      </c>
      <c r="D63" s="20" t="s">
        <v>304</v>
      </c>
      <c r="E63" s="20" t="s">
        <v>230</v>
      </c>
      <c r="F63" s="20">
        <v>174</v>
      </c>
      <c r="G63" s="22">
        <v>1.79</v>
      </c>
      <c r="H63" s="53">
        <f t="shared" si="0"/>
        <v>311.45999999999998</v>
      </c>
    </row>
    <row r="64" spans="2:8" x14ac:dyDescent="0.3">
      <c r="B64" s="25">
        <v>1060</v>
      </c>
      <c r="C64" s="24" t="s">
        <v>216</v>
      </c>
      <c r="D64" s="24" t="s">
        <v>305</v>
      </c>
      <c r="E64" s="24" t="s">
        <v>206</v>
      </c>
      <c r="F64" s="24">
        <v>270</v>
      </c>
      <c r="G64" s="26">
        <v>2.99</v>
      </c>
      <c r="H64" s="53">
        <f t="shared" si="0"/>
        <v>807.30000000000007</v>
      </c>
    </row>
  </sheetData>
  <mergeCells count="1">
    <mergeCell ref="B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Expenses</vt:lpstr>
      <vt:lpstr>Employee</vt:lpstr>
      <vt:lpstr>Sales</vt:lpstr>
      <vt:lpstr>Inventory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Park</dc:creator>
  <cp:lastModifiedBy>Park, Brian</cp:lastModifiedBy>
  <dcterms:created xsi:type="dcterms:W3CDTF">2023-08-21T19:23:45Z</dcterms:created>
  <dcterms:modified xsi:type="dcterms:W3CDTF">2023-10-03T19:21:23Z</dcterms:modified>
</cp:coreProperties>
</file>